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CCE_Processed/Miscellaneous_Files/"/>
    </mc:Choice>
  </mc:AlternateContent>
  <xr:revisionPtr revIDLastSave="0" documentId="13_ncr:1_{D1741896-B3FE-354A-A484-452F00B07091}" xr6:coauthVersionLast="47" xr6:coauthVersionMax="47" xr10:uidLastSave="{00000000-0000-0000-0000-000000000000}"/>
  <bookViews>
    <workbookView xWindow="0" yWindow="500" windowWidth="58340" windowHeight="22380" tabRatio="500" xr2:uid="{00000000-000D-0000-FFFF-FFFF00000000}"/>
  </bookViews>
  <sheets>
    <sheet name="EVERY_KNOWN_&amp;_POSSIBLE_LOC" sheetId="1" r:id="rId1"/>
    <sheet name="ALL_DEPLOY_AND_RECOVERY_LOCS" sheetId="2" r:id="rId2"/>
  </sheets>
  <definedNames>
    <definedName name="_xlnm.Print_Area" localSheetId="0">'EVERY_KNOWN_&amp;_POSSIBLE_LOC'!$C$1:$L$128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2" i="2" l="1"/>
  <c r="B62" i="2"/>
  <c r="F62" i="2"/>
  <c r="G62" i="2"/>
  <c r="H62" i="2"/>
  <c r="I62" i="2"/>
  <c r="L62" i="2"/>
  <c r="E62" i="2"/>
  <c r="D62" i="2"/>
  <c r="C62" i="2"/>
  <c r="S4" i="1"/>
  <c r="R4" i="1"/>
  <c r="S3" i="1"/>
  <c r="R3" i="1"/>
  <c r="F41" i="2" l="1"/>
  <c r="D41" i="2"/>
  <c r="E41" i="2"/>
  <c r="G41" i="2"/>
  <c r="H41" i="2"/>
  <c r="D42" i="2"/>
  <c r="E42" i="2"/>
  <c r="F42" i="2"/>
  <c r="G42" i="2"/>
  <c r="H42" i="2"/>
  <c r="D43" i="2"/>
  <c r="E43" i="2"/>
  <c r="F43" i="2"/>
  <c r="G43" i="2"/>
  <c r="H43" i="2"/>
  <c r="D44" i="2"/>
  <c r="E44" i="2"/>
  <c r="F44" i="2"/>
  <c r="G44" i="2"/>
  <c r="H44" i="2"/>
  <c r="D45" i="2"/>
  <c r="E45" i="2"/>
  <c r="F45" i="2"/>
  <c r="G45" i="2"/>
  <c r="H45" i="2"/>
  <c r="D46" i="2"/>
  <c r="E46" i="2"/>
  <c r="F46" i="2"/>
  <c r="G46" i="2"/>
  <c r="H46" i="2"/>
  <c r="D47" i="2"/>
  <c r="E47" i="2"/>
  <c r="F47" i="2"/>
  <c r="G47" i="2"/>
  <c r="H47" i="2"/>
  <c r="D48" i="2"/>
  <c r="E48" i="2"/>
  <c r="F48" i="2"/>
  <c r="G48" i="2"/>
  <c r="H48" i="2"/>
  <c r="D49" i="2"/>
  <c r="E49" i="2"/>
  <c r="F49" i="2"/>
  <c r="G49" i="2"/>
  <c r="H49" i="2"/>
  <c r="D50" i="2"/>
  <c r="E50" i="2"/>
  <c r="F50" i="2"/>
  <c r="G50" i="2"/>
  <c r="H50" i="2"/>
  <c r="D51" i="2"/>
  <c r="E51" i="2"/>
  <c r="F51" i="2"/>
  <c r="G51" i="2"/>
  <c r="H51" i="2"/>
  <c r="D52" i="2"/>
  <c r="E52" i="2"/>
  <c r="F52" i="2"/>
  <c r="G52" i="2"/>
  <c r="H52" i="2"/>
  <c r="D53" i="2"/>
  <c r="E53" i="2"/>
  <c r="F53" i="2"/>
  <c r="G53" i="2"/>
  <c r="H53" i="2"/>
  <c r="D54" i="2"/>
  <c r="E54" i="2"/>
  <c r="F54" i="2"/>
  <c r="G54" i="2"/>
  <c r="H54" i="2"/>
  <c r="D55" i="2"/>
  <c r="E55" i="2"/>
  <c r="F55" i="2"/>
  <c r="G55" i="2"/>
  <c r="H55" i="2"/>
  <c r="D56" i="2"/>
  <c r="E56" i="2"/>
  <c r="F56" i="2"/>
  <c r="G56" i="2"/>
  <c r="H56" i="2"/>
  <c r="D57" i="2"/>
  <c r="E57" i="2"/>
  <c r="F57" i="2"/>
  <c r="G57" i="2"/>
  <c r="H57" i="2"/>
  <c r="D58" i="2"/>
  <c r="E58" i="2"/>
  <c r="F58" i="2"/>
  <c r="G58" i="2"/>
  <c r="H58" i="2"/>
  <c r="D60" i="2"/>
  <c r="E60" i="2"/>
  <c r="F60" i="2"/>
  <c r="G60" i="2"/>
  <c r="H60" i="2"/>
  <c r="D61" i="2"/>
  <c r="E61" i="2"/>
  <c r="F61" i="2"/>
  <c r="G61" i="2"/>
  <c r="H61" i="2"/>
  <c r="D63" i="2"/>
  <c r="E63" i="2"/>
  <c r="F63" i="2"/>
  <c r="G63" i="2"/>
  <c r="H63" i="2"/>
  <c r="D64" i="2"/>
  <c r="E64" i="2"/>
  <c r="F64" i="2"/>
  <c r="G64" i="2"/>
  <c r="H64" i="2"/>
  <c r="A2" i="2"/>
  <c r="B2" i="2"/>
  <c r="A3" i="2"/>
  <c r="B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60" i="2"/>
  <c r="B60" i="2"/>
  <c r="A61" i="2"/>
  <c r="B61" i="2"/>
  <c r="A63" i="2"/>
  <c r="B63" i="2"/>
  <c r="A64" i="2"/>
  <c r="B64" i="2"/>
  <c r="A1" i="2"/>
  <c r="B1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3" i="2"/>
  <c r="M64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7" i="2"/>
  <c r="K57" i="2"/>
  <c r="J58" i="2"/>
  <c r="K58" i="2"/>
  <c r="J60" i="2"/>
  <c r="K60" i="2"/>
  <c r="J61" i="2"/>
  <c r="K61" i="2"/>
  <c r="J63" i="2"/>
  <c r="K63" i="2"/>
  <c r="J64" i="2"/>
  <c r="K64" i="2"/>
  <c r="C63" i="2"/>
  <c r="C64" i="2"/>
  <c r="C58" i="2"/>
  <c r="C60" i="2"/>
  <c r="C6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2" i="2"/>
  <c r="D2" i="2"/>
  <c r="E2" i="2"/>
  <c r="F2" i="2"/>
  <c r="G2" i="2"/>
  <c r="H2" i="2"/>
  <c r="J2" i="2"/>
  <c r="K2" i="2"/>
  <c r="M2" i="2"/>
  <c r="C3" i="2"/>
  <c r="D3" i="2"/>
  <c r="E3" i="2"/>
  <c r="F3" i="2"/>
  <c r="G3" i="2"/>
  <c r="H3" i="2"/>
  <c r="J3" i="2"/>
  <c r="K3" i="2"/>
  <c r="M3" i="2"/>
  <c r="C4" i="2"/>
  <c r="D4" i="2"/>
  <c r="E4" i="2"/>
  <c r="F4" i="2"/>
  <c r="G4" i="2"/>
  <c r="H4" i="2"/>
  <c r="J4" i="2"/>
  <c r="K4" i="2"/>
  <c r="M4" i="2"/>
  <c r="C5" i="2"/>
  <c r="D5" i="2"/>
  <c r="E5" i="2"/>
  <c r="F5" i="2"/>
  <c r="G5" i="2"/>
  <c r="H5" i="2"/>
  <c r="J5" i="2"/>
  <c r="K5" i="2"/>
  <c r="M5" i="2"/>
  <c r="C6" i="2"/>
  <c r="D6" i="2"/>
  <c r="E6" i="2"/>
  <c r="F6" i="2"/>
  <c r="G6" i="2"/>
  <c r="H6" i="2"/>
  <c r="J6" i="2"/>
  <c r="K6" i="2"/>
  <c r="M6" i="2"/>
  <c r="C7" i="2"/>
  <c r="D7" i="2"/>
  <c r="E7" i="2"/>
  <c r="F7" i="2"/>
  <c r="G7" i="2"/>
  <c r="H7" i="2"/>
  <c r="J7" i="2"/>
  <c r="K7" i="2"/>
  <c r="M7" i="2"/>
  <c r="C8" i="2"/>
  <c r="D8" i="2"/>
  <c r="E8" i="2"/>
  <c r="F8" i="2"/>
  <c r="G8" i="2"/>
  <c r="H8" i="2"/>
  <c r="J8" i="2"/>
  <c r="K8" i="2"/>
  <c r="M8" i="2"/>
  <c r="C9" i="2"/>
  <c r="D9" i="2"/>
  <c r="E9" i="2"/>
  <c r="F9" i="2"/>
  <c r="G9" i="2"/>
  <c r="H9" i="2"/>
  <c r="J9" i="2"/>
  <c r="K9" i="2"/>
  <c r="M9" i="2"/>
  <c r="C10" i="2"/>
  <c r="D10" i="2"/>
  <c r="E10" i="2"/>
  <c r="F10" i="2"/>
  <c r="G10" i="2"/>
  <c r="H10" i="2"/>
  <c r="J10" i="2"/>
  <c r="K10" i="2"/>
  <c r="M10" i="2"/>
  <c r="C11" i="2"/>
  <c r="D11" i="2"/>
  <c r="E11" i="2"/>
  <c r="F11" i="2"/>
  <c r="G11" i="2"/>
  <c r="H11" i="2"/>
  <c r="J11" i="2"/>
  <c r="K11" i="2"/>
  <c r="M11" i="2"/>
  <c r="C12" i="2"/>
  <c r="D12" i="2"/>
  <c r="E12" i="2"/>
  <c r="F12" i="2"/>
  <c r="G12" i="2"/>
  <c r="H12" i="2"/>
  <c r="J12" i="2"/>
  <c r="K12" i="2"/>
  <c r="M12" i="2"/>
  <c r="C13" i="2"/>
  <c r="D13" i="2"/>
  <c r="E13" i="2"/>
  <c r="F13" i="2"/>
  <c r="G13" i="2"/>
  <c r="H13" i="2"/>
  <c r="J13" i="2"/>
  <c r="K13" i="2"/>
  <c r="M13" i="2"/>
  <c r="C14" i="2"/>
  <c r="D14" i="2"/>
  <c r="E14" i="2"/>
  <c r="F14" i="2"/>
  <c r="G14" i="2"/>
  <c r="H14" i="2"/>
  <c r="J14" i="2"/>
  <c r="K14" i="2"/>
  <c r="M14" i="2"/>
  <c r="C15" i="2"/>
  <c r="D15" i="2"/>
  <c r="E15" i="2"/>
  <c r="F15" i="2"/>
  <c r="G15" i="2"/>
  <c r="H15" i="2"/>
  <c r="J15" i="2"/>
  <c r="K15" i="2"/>
  <c r="M15" i="2"/>
  <c r="C16" i="2"/>
  <c r="D16" i="2"/>
  <c r="E16" i="2"/>
  <c r="F16" i="2"/>
  <c r="G16" i="2"/>
  <c r="H16" i="2"/>
  <c r="J16" i="2"/>
  <c r="K16" i="2"/>
  <c r="M16" i="2"/>
  <c r="C17" i="2"/>
  <c r="D17" i="2"/>
  <c r="E17" i="2"/>
  <c r="F17" i="2"/>
  <c r="G17" i="2"/>
  <c r="H17" i="2"/>
  <c r="J17" i="2"/>
  <c r="K17" i="2"/>
  <c r="M17" i="2"/>
  <c r="C18" i="2"/>
  <c r="D18" i="2"/>
  <c r="E18" i="2"/>
  <c r="F18" i="2"/>
  <c r="G18" i="2"/>
  <c r="H18" i="2"/>
  <c r="J18" i="2"/>
  <c r="K18" i="2"/>
  <c r="M18" i="2"/>
  <c r="C19" i="2"/>
  <c r="D19" i="2"/>
  <c r="E19" i="2"/>
  <c r="F19" i="2"/>
  <c r="G19" i="2"/>
  <c r="H19" i="2"/>
  <c r="J19" i="2"/>
  <c r="K19" i="2"/>
  <c r="M19" i="2"/>
  <c r="C20" i="2"/>
  <c r="D20" i="2"/>
  <c r="E20" i="2"/>
  <c r="F20" i="2"/>
  <c r="G20" i="2"/>
  <c r="H20" i="2"/>
  <c r="J20" i="2"/>
  <c r="K20" i="2"/>
  <c r="M20" i="2"/>
  <c r="C21" i="2"/>
  <c r="D21" i="2"/>
  <c r="E21" i="2"/>
  <c r="F21" i="2"/>
  <c r="G21" i="2"/>
  <c r="H21" i="2"/>
  <c r="J21" i="2"/>
  <c r="K21" i="2"/>
  <c r="M21" i="2"/>
  <c r="C22" i="2"/>
  <c r="D22" i="2"/>
  <c r="E22" i="2"/>
  <c r="F22" i="2"/>
  <c r="G22" i="2"/>
  <c r="H22" i="2"/>
  <c r="J22" i="2"/>
  <c r="K22" i="2"/>
  <c r="M22" i="2"/>
  <c r="C23" i="2"/>
  <c r="D23" i="2"/>
  <c r="E23" i="2"/>
  <c r="F23" i="2"/>
  <c r="G23" i="2"/>
  <c r="H23" i="2"/>
  <c r="J23" i="2"/>
  <c r="K23" i="2"/>
  <c r="M23" i="2"/>
  <c r="C24" i="2"/>
  <c r="D24" i="2"/>
  <c r="E24" i="2"/>
  <c r="F24" i="2"/>
  <c r="G24" i="2"/>
  <c r="H24" i="2"/>
  <c r="J24" i="2"/>
  <c r="K24" i="2"/>
  <c r="M24" i="2"/>
  <c r="C25" i="2"/>
  <c r="D25" i="2"/>
  <c r="E25" i="2"/>
  <c r="F25" i="2"/>
  <c r="G25" i="2"/>
  <c r="H25" i="2"/>
  <c r="J25" i="2"/>
  <c r="K25" i="2"/>
  <c r="M25" i="2"/>
  <c r="C26" i="2"/>
  <c r="D26" i="2"/>
  <c r="E26" i="2"/>
  <c r="F26" i="2"/>
  <c r="G26" i="2"/>
  <c r="H26" i="2"/>
  <c r="J26" i="2"/>
  <c r="K26" i="2"/>
  <c r="M26" i="2"/>
  <c r="C27" i="2"/>
  <c r="D27" i="2"/>
  <c r="E27" i="2"/>
  <c r="F27" i="2"/>
  <c r="G27" i="2"/>
  <c r="H27" i="2"/>
  <c r="J27" i="2"/>
  <c r="K27" i="2"/>
  <c r="M27" i="2"/>
  <c r="C28" i="2"/>
  <c r="D28" i="2"/>
  <c r="E28" i="2"/>
  <c r="F28" i="2"/>
  <c r="G28" i="2"/>
  <c r="H28" i="2"/>
  <c r="J28" i="2"/>
  <c r="K28" i="2"/>
  <c r="M28" i="2"/>
  <c r="C29" i="2"/>
  <c r="D29" i="2"/>
  <c r="E29" i="2"/>
  <c r="F29" i="2"/>
  <c r="G29" i="2"/>
  <c r="H29" i="2"/>
  <c r="J29" i="2"/>
  <c r="K29" i="2"/>
  <c r="M29" i="2"/>
  <c r="C30" i="2"/>
  <c r="D30" i="2"/>
  <c r="E30" i="2"/>
  <c r="F30" i="2"/>
  <c r="G30" i="2"/>
  <c r="H30" i="2"/>
  <c r="J30" i="2"/>
  <c r="K30" i="2"/>
  <c r="M30" i="2"/>
  <c r="C31" i="2"/>
  <c r="D31" i="2"/>
  <c r="E31" i="2"/>
  <c r="F31" i="2"/>
  <c r="G31" i="2"/>
  <c r="H31" i="2"/>
  <c r="J31" i="2"/>
  <c r="K31" i="2"/>
  <c r="M31" i="2"/>
  <c r="C32" i="2"/>
  <c r="D32" i="2"/>
  <c r="E32" i="2"/>
  <c r="F32" i="2"/>
  <c r="G32" i="2"/>
  <c r="H32" i="2"/>
  <c r="J32" i="2"/>
  <c r="K32" i="2"/>
  <c r="M32" i="2"/>
  <c r="C33" i="2"/>
  <c r="D33" i="2"/>
  <c r="E33" i="2"/>
  <c r="F33" i="2"/>
  <c r="G33" i="2"/>
  <c r="H33" i="2"/>
  <c r="J33" i="2"/>
  <c r="K33" i="2"/>
  <c r="M33" i="2"/>
  <c r="C34" i="2"/>
  <c r="D34" i="2"/>
  <c r="E34" i="2"/>
  <c r="F34" i="2"/>
  <c r="G34" i="2"/>
  <c r="H34" i="2"/>
  <c r="J34" i="2"/>
  <c r="K34" i="2"/>
  <c r="M34" i="2"/>
  <c r="C35" i="2"/>
  <c r="D35" i="2"/>
  <c r="E35" i="2"/>
  <c r="F35" i="2"/>
  <c r="G35" i="2"/>
  <c r="H35" i="2"/>
  <c r="J35" i="2"/>
  <c r="K35" i="2"/>
  <c r="M35" i="2"/>
  <c r="C36" i="2"/>
  <c r="D36" i="2"/>
  <c r="E36" i="2"/>
  <c r="F36" i="2"/>
  <c r="G36" i="2"/>
  <c r="H36" i="2"/>
  <c r="J36" i="2"/>
  <c r="K36" i="2"/>
  <c r="M36" i="2"/>
  <c r="C37" i="2"/>
  <c r="D37" i="2"/>
  <c r="E37" i="2"/>
  <c r="F37" i="2"/>
  <c r="G37" i="2"/>
  <c r="H37" i="2"/>
  <c r="J37" i="2"/>
  <c r="K37" i="2"/>
  <c r="M37" i="2"/>
  <c r="C38" i="2"/>
  <c r="D38" i="2"/>
  <c r="E38" i="2"/>
  <c r="F38" i="2"/>
  <c r="G38" i="2"/>
  <c r="H38" i="2"/>
  <c r="J38" i="2"/>
  <c r="K38" i="2"/>
  <c r="M38" i="2"/>
  <c r="C39" i="2"/>
  <c r="D39" i="2"/>
  <c r="E39" i="2"/>
  <c r="F39" i="2"/>
  <c r="G39" i="2"/>
  <c r="H39" i="2"/>
  <c r="J39" i="2"/>
  <c r="K39" i="2"/>
  <c r="M39" i="2"/>
  <c r="C40" i="2"/>
  <c r="D40" i="2"/>
  <c r="E40" i="2"/>
  <c r="F40" i="2"/>
  <c r="G40" i="2"/>
  <c r="H40" i="2"/>
  <c r="J40" i="2"/>
  <c r="K40" i="2"/>
  <c r="M40" i="2"/>
  <c r="C41" i="2"/>
  <c r="J41" i="2"/>
  <c r="K41" i="2"/>
  <c r="M41" i="2"/>
  <c r="C42" i="2"/>
  <c r="J42" i="2"/>
  <c r="K42" i="2"/>
  <c r="M42" i="2"/>
  <c r="D1" i="2"/>
  <c r="E1" i="2"/>
  <c r="F1" i="2"/>
  <c r="G1" i="2"/>
  <c r="H1" i="2"/>
  <c r="J1" i="2"/>
  <c r="K1" i="2"/>
  <c r="M1" i="2"/>
  <c r="C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Gwiazda</author>
  </authors>
  <commentList>
    <comment ref="J37" authorId="0" shapeId="0" xr:uid="{98FCDC83-E563-1C4F-A9BD-F16F3663A115}">
      <text>
        <r>
          <rPr>
            <sz val="10"/>
            <color rgb="FF000000"/>
            <rFont val="Tahoma"/>
            <family val="2"/>
          </rPr>
          <t>By this date BED 10 had moved to 328 m water depth</t>
        </r>
      </text>
    </comment>
    <comment ref="J58" authorId="0" shapeId="0" xr:uid="{68CD2DE6-5F81-B04F-8800-3A051A306A54}">
      <text>
        <r>
          <rPr>
            <b/>
            <sz val="9"/>
            <color rgb="FF000000"/>
            <rFont val="Calibri"/>
            <family val="2"/>
          </rPr>
          <t>??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 by this date BED3 and BED 4 were at ~ 325-330 m due to the 11/24/16 event
</t>
        </r>
      </text>
    </comment>
  </commentList>
</comments>
</file>

<file path=xl/sharedStrings.xml><?xml version="1.0" encoding="utf-8"?>
<sst xmlns="http://schemas.openxmlformats.org/spreadsheetml/2006/main" count="556" uniqueCount="227">
  <si>
    <t>Equipment</t>
  </si>
  <si>
    <t>homer</t>
  </si>
  <si>
    <t>location_from</t>
  </si>
  <si>
    <t>deployed_date</t>
  </si>
  <si>
    <t>status_check_date</t>
  </si>
  <si>
    <t>depth_m</t>
  </si>
  <si>
    <t>depth_from</t>
  </si>
  <si>
    <t>comments</t>
  </si>
  <si>
    <t>na</t>
  </si>
  <si>
    <t>Doc Ricketts Depth</t>
  </si>
  <si>
    <t>BED03_20151006</t>
  </si>
  <si>
    <t>BED04_20151006</t>
  </si>
  <si>
    <t>BED05_20151027</t>
  </si>
  <si>
    <t>Paragon sonar</t>
  </si>
  <si>
    <t>BED06_20151005</t>
  </si>
  <si>
    <t>STED11_20151005</t>
  </si>
  <si>
    <t>AMT1_STED12_BED02_20151013</t>
  </si>
  <si>
    <t>BED03_20160212</t>
  </si>
  <si>
    <t>Deployed on paragon, dropped over side</t>
  </si>
  <si>
    <t>BED06_20160222</t>
  </si>
  <si>
    <t>MS1_20151006</t>
  </si>
  <si>
    <t>MS2_20151005</t>
  </si>
  <si>
    <t>MS3_20151005</t>
  </si>
  <si>
    <t>MS4_20151007</t>
  </si>
  <si>
    <t>MS5_20151020</t>
  </si>
  <si>
    <t>MS6_20151015</t>
  </si>
  <si>
    <t>MS7_20151027</t>
  </si>
  <si>
    <t>BED01_20140423</t>
  </si>
  <si>
    <t>AMT2_20151020</t>
  </si>
  <si>
    <t>unknown</t>
  </si>
  <si>
    <t>Beds 1 and 6 may be somewhere in this part of the canyon and mostly buried (?); no consistent signal from Ranger 1</t>
  </si>
  <si>
    <t>weak single reply on Ranger 1</t>
  </si>
  <si>
    <t>moved ~24 m deeper since 2/17/16</t>
  </si>
  <si>
    <t>deployed</t>
  </si>
  <si>
    <t>Deployed from Ventana</t>
  </si>
  <si>
    <t>Deployed from Doc Ricketts</t>
  </si>
  <si>
    <t>Deployed in the 300m site</t>
  </si>
  <si>
    <t>STED13_20160406</t>
  </si>
  <si>
    <t>AMT2B_20160406</t>
  </si>
  <si>
    <t>AMT3B_20160406</t>
  </si>
  <si>
    <t>MS1_20160404</t>
  </si>
  <si>
    <t>MS2_20160407</t>
  </si>
  <si>
    <t>MS3_20160407</t>
  </si>
  <si>
    <t>MS4_20160408</t>
  </si>
  <si>
    <t>MS5_20160408</t>
  </si>
  <si>
    <t>BED10_20160408</t>
  </si>
  <si>
    <t>BED09_20160408</t>
  </si>
  <si>
    <t>longitude</t>
  </si>
  <si>
    <t>latitude</t>
  </si>
  <si>
    <t>Deployed from Flyer, visited and uncapped with Doc Rickets</t>
  </si>
  <si>
    <t>MS6_20160418</t>
  </si>
  <si>
    <t>Deployed float first, location is approximate</t>
  </si>
  <si>
    <t>MS7_20160420</t>
  </si>
  <si>
    <t>MS0_20160408</t>
  </si>
  <si>
    <t>MS0_20151104</t>
  </si>
  <si>
    <t>Sonardyne team calculated a real time LBL + INS position twice during November 2015 cruise, this is the average.</t>
  </si>
  <si>
    <t>Waveglider found updated info on 9/9/16, looks like event on 9/1/16</t>
  </si>
  <si>
    <t>Thalweg position based on BED depth captured 9/9/16</t>
  </si>
  <si>
    <t>BED03_20161005</t>
  </si>
  <si>
    <t>Carson pinged on Homer 20 and found this location 100 m NNW of the deployed location.</t>
  </si>
  <si>
    <t>MS1 moved, couldn’t find it with the Carson on 9/15/16, no good pings from canyon thalweg at 290 m -324 m water depth, assumed to be deeper</t>
  </si>
  <si>
    <t>BED04CU_20161005</t>
  </si>
  <si>
    <t>BED08CU_20161005</t>
  </si>
  <si>
    <t>AMT2_20161005</t>
  </si>
  <si>
    <t>AMT3_20161005</t>
  </si>
  <si>
    <t>BED03 deployed</t>
  </si>
  <si>
    <t>BED09 located</t>
  </si>
  <si>
    <t>MS3_20161006</t>
  </si>
  <si>
    <t>MS3_20161006_deployed</t>
  </si>
  <si>
    <t>MS2_20161006</t>
  </si>
  <si>
    <t>MS2_20161006_deployed</t>
  </si>
  <si>
    <t>MS1_20161006</t>
  </si>
  <si>
    <t>MS1_20161006_deployed</t>
  </si>
  <si>
    <t>MS5_20161007</t>
  </si>
  <si>
    <t>MS5_20161007_deployed</t>
  </si>
  <si>
    <t>MS4_20161007</t>
  </si>
  <si>
    <t>MS4_20161007_deployed</t>
  </si>
  <si>
    <t>MS7_20161019</t>
  </si>
  <si>
    <t>MS6_20161019</t>
  </si>
  <si>
    <t>MS6_20161019_deployed</t>
  </si>
  <si>
    <t>BED04CU_20161005 deployed</t>
  </si>
  <si>
    <t>AMT3_20161005 deployed</t>
  </si>
  <si>
    <t>MBCCE_AMT2_20161005 deployed</t>
  </si>
  <si>
    <t>AMT01_20161010 deployed</t>
  </si>
  <si>
    <t>MS7_20161019 deployed</t>
  </si>
  <si>
    <t>MS0_20161024</t>
  </si>
  <si>
    <t>AMT1_BED11_20161010</t>
  </si>
  <si>
    <t>Hits from Homer 33 (BED 6)) 4.6 m away from ROV beacon</t>
  </si>
  <si>
    <t>5.7 m to BED 6 Homer 33 from ROV beacon</t>
  </si>
  <si>
    <t>Site visited again with ROV Ventana and surveyed exensively, no STED found. Moved down canyon sometime between 4/26/16 and 10/20/16</t>
  </si>
  <si>
    <t>~12/2/16</t>
  </si>
  <si>
    <t>BED pressure Sensor</t>
  </si>
  <si>
    <t>Ping on Homer from Carson</t>
  </si>
  <si>
    <t>34.29 Bars ~  335 m</t>
  </si>
  <si>
    <t>Sort by Equipment</t>
  </si>
  <si>
    <t>Solid Location</t>
  </si>
  <si>
    <t>Carson - Ranger 1</t>
  </si>
  <si>
    <t>Ventana depth -picked from cluster</t>
  </si>
  <si>
    <t>recovered - 4/5/16</t>
  </si>
  <si>
    <t>36.763676 </t>
  </si>
  <si>
    <t>-121.971024 </t>
  </si>
  <si>
    <t>recovered - 4/11/16</t>
  </si>
  <si>
    <t>recovered - 4/12/16</t>
  </si>
  <si>
    <t>MS5 released and RECOVERED</t>
  </si>
  <si>
    <t>recovered - 4/5/17</t>
  </si>
  <si>
    <t>Starting depth plus "difference in ADCP recorded depths" -see events table</t>
  </si>
  <si>
    <t xml:space="preserve">BED05 Floated to surface on 2/18/17, one satellite position in front of La Selva Beach, not recovered </t>
  </si>
  <si>
    <t>recovered 10/10/16</t>
  </si>
  <si>
    <t>recovered - 10/3/16</t>
  </si>
  <si>
    <t>recovered -10/4/16</t>
  </si>
  <si>
    <t>recovered - 10/4/16</t>
  </si>
  <si>
    <t>recovered - 10/11/6</t>
  </si>
  <si>
    <t>recovered - 3/21/17</t>
  </si>
  <si>
    <t>recovered - 3/22/17</t>
  </si>
  <si>
    <t>recovered - 2/6/17</t>
  </si>
  <si>
    <t>recovered - 4/4/17</t>
  </si>
  <si>
    <t>recovered - 4/25/2016</t>
  </si>
  <si>
    <t>BED09 Recovered at Manresa 1/9/17</t>
  </si>
  <si>
    <t>STED13 deployed</t>
  </si>
  <si>
    <t>Sort by Deployment   (1, 2 or 3)</t>
  </si>
  <si>
    <t>According to Brian AMT moved a bit. The new location is about 900’ NNW of the Carson beacon position. The new waypoint is #250 on the Paragon</t>
  </si>
  <si>
    <t>STED11 1/15/16 float released and  floated to surface &amp; float RECOVERED  --   STED11 Frame not recovered</t>
  </si>
  <si>
    <t>Deployed from Western Flyer</t>
  </si>
  <si>
    <t>AMT1 RECOVERED on dive V3917 4/26/16</t>
  </si>
  <si>
    <t>AMT2 RECOVERED on dive V3915 4/5/16</t>
  </si>
  <si>
    <t>AMT3 RECOVERED on dive V3916 4/15/16</t>
  </si>
  <si>
    <t>MS0 RECOVERED on dive V3964 10/4/16</t>
  </si>
  <si>
    <t>MS1 broke below release 1/17/16, fisherman in possession, recovered after legal dispute</t>
  </si>
  <si>
    <t>MS2 released, RECOVERED 4/5/16</t>
  </si>
  <si>
    <t>MS3 release didn't work, dive V3914, wheel upside down, cut chain, RECOVERED 4/5/16</t>
  </si>
  <si>
    <t>MS4 realesed, RECOVERED 4/5/16</t>
  </si>
  <si>
    <t>MS5 released, RECOVERED 4/5/16</t>
  </si>
  <si>
    <t>MS6 released, RECOVERED 4/11/16</t>
  </si>
  <si>
    <t>MS7 released, RECOVERED 4/12/16</t>
  </si>
  <si>
    <t>MS1 released, RECOVERED 10/3/16</t>
  </si>
  <si>
    <t>MS2 released, RECOVERED 10/3/16</t>
  </si>
  <si>
    <t>MS3 RECOVERED 10/4/16,  release didn't work, on dive V3962  cut chain</t>
  </si>
  <si>
    <t>MS4 released, RECOVERED 10/4/16</t>
  </si>
  <si>
    <t>MS5 released, RECOVERED 10/4/16</t>
  </si>
  <si>
    <t>MS6 released, RECOVERED 10/10/16</t>
  </si>
  <si>
    <t>MS7 released, RECOVERED 10/10/16</t>
  </si>
  <si>
    <t>BIN RECOVERED  on dive DR895 10/11/16</t>
  </si>
  <si>
    <t>STED13 observed at original site,  un disturbed during V3928 (Location is actually 72 m N NE, not sure if this is navigation error or movement)</t>
  </si>
  <si>
    <t>MS1 release didn't work, RECOVERED on dive V4009 3/21/17</t>
  </si>
  <si>
    <t>MS2 release didn’t work, RECOVERED on dive V4011 3/21/17</t>
  </si>
  <si>
    <t>MS3 release didn't work, RECOVERED on dive V4010 3/21/17</t>
  </si>
  <si>
    <t>MS4 release didn't work, RECOVERED on dive V4012  3/21/17</t>
  </si>
  <si>
    <t>MS6 release didn’t work, RECOVERED on dive DR938 4/4/17</t>
  </si>
  <si>
    <t>MS7 release didn't work, RECOVERED on dive DR939  4/4/17</t>
  </si>
  <si>
    <t>BIN RECOVERED on dive DR940  4/5/17</t>
  </si>
  <si>
    <t>BED03 recovered on dive  V3927 4/25/16</t>
  </si>
  <si>
    <t>BED04 floated to surface 12/1/15, first ARGOS email at 17:13:00, no recovery</t>
  </si>
  <si>
    <t>RECOVERED  3/31/16 on dive V3913</t>
  </si>
  <si>
    <t>BED06 popped up and was recovred by a Sea Harvest Boat, got turned in, RECOVERED 1/26/16</t>
  </si>
  <si>
    <t>BED03 washed up on the beach in Santa Cruz at Moran Lake beach, RECOVERED  1/19/16</t>
  </si>
  <si>
    <t>No markpoints taken</t>
  </si>
  <si>
    <t>MS0 recovered on dive 4049 7/17/17</t>
  </si>
  <si>
    <t>BED06 not recovered</t>
  </si>
  <si>
    <t>STED13 not recovered</t>
  </si>
  <si>
    <t>BED03 not recovered</t>
  </si>
  <si>
    <t>BED10 found by WF on 10/20/16 but not recovered, bed burried too deep? -still need ot confirm</t>
  </si>
  <si>
    <t>AMT2B recovered on dive V3926 4/25/16</t>
  </si>
  <si>
    <t>AMT3B recovered on dive V3925 4/25/16</t>
  </si>
  <si>
    <t>AMT2 Recovered on dive V4000 2/6/17</t>
  </si>
  <si>
    <t>AMT3 Recovered on dive V4001  2/6/17</t>
  </si>
  <si>
    <t>Recovery_Date</t>
  </si>
  <si>
    <t>NA</t>
  </si>
  <si>
    <t>Recovery Note</t>
  </si>
  <si>
    <t>BED04CU not recovered</t>
  </si>
  <si>
    <t>BIN recovered on D833 on 4/12/16</t>
  </si>
  <si>
    <t xml:space="preserve">AMT1 not recovered. Attempted to recover AMT1_20161010 on dive V3993 12/15/2016, found it burried at this site. Used ROV to  locate and tie to line, recovery line broke. </t>
  </si>
  <si>
    <r>
      <t xml:space="preserve">AMT1 RECOVERED on dive V3917 4/26/16, </t>
    </r>
    <r>
      <rPr>
        <sz val="12"/>
        <color rgb="FFFFFF00"/>
        <rFont val="Calibri (Body)"/>
      </rPr>
      <t>BED02 was not attached to AMT when recovered, BED02 not recovered</t>
    </r>
  </si>
  <si>
    <t>Visited the the AMT to assess recovery line on dive V3999</t>
  </si>
  <si>
    <t>location calculated by Jared Figurski using the watch circle on buoy attached to recovery line</t>
  </si>
  <si>
    <t xml:space="preserve">BED08CU recovered on DR941 </t>
  </si>
  <si>
    <t>Doc Ricketts VARS edited frame grab</t>
  </si>
  <si>
    <t>Visited the the AMT to assess recovery line on dive V4049</t>
  </si>
  <si>
    <t>SIN_20151013</t>
  </si>
  <si>
    <t>SIN recovered on D833 on 4/12/16</t>
  </si>
  <si>
    <t>SIN_20151013_recovery_site_scar</t>
  </si>
  <si>
    <t>SIN_20160417</t>
  </si>
  <si>
    <t>SIN RECOVERED  on dive DR895 10/11/16</t>
  </si>
  <si>
    <t>SIN_20161018</t>
  </si>
  <si>
    <t>SIN_20161018  located on seafloor center of cluster of DR markpts</t>
  </si>
  <si>
    <t>SIN RECOVERED on dive DR940  4/5/17</t>
  </si>
  <si>
    <t>All up to date depths due to down canyon movements are in the EventsSummaryTableOctober2017.xlsx</t>
  </si>
  <si>
    <t>ROV Ventana navigation markpoint while on seafloor</t>
  </si>
  <si>
    <t>ROV Ventana navigation markpoint while on seafloor -picked from cluster</t>
  </si>
  <si>
    <t>ROV Doc Ricketts navigation markpoint while on seafloor -picked from cluster</t>
  </si>
  <si>
    <t>ROV Doc Ricketts navigation markpoint while on seafloor</t>
  </si>
  <si>
    <t>Rachel Carson position at time of deployment</t>
  </si>
  <si>
    <t>BED03 recorded an event on 20160217</t>
  </si>
  <si>
    <t>Paragon position at time of deployment</t>
  </si>
  <si>
    <t>Western Flyer position at time of deployment</t>
  </si>
  <si>
    <t>Western Flyer position at time of deployment -picked from cluster</t>
  </si>
  <si>
    <t>BED pressure sensor data downloaded by wave glider</t>
  </si>
  <si>
    <t>ROV Ventana depth</t>
  </si>
  <si>
    <t>ROV Doc Ricketts depth</t>
  </si>
  <si>
    <t>AMT3_20151027</t>
  </si>
  <si>
    <t>mooring not found here, must be deeper than this location…</t>
  </si>
  <si>
    <t xml:space="preserve">SIN site mapped in 5/9/2016 after recovery and second deployment. In that low altitude 5 cm grid, the current SIN location (SIN_20160417), and previous SIN site are visible. After navadjusting this 20160509 survey those positions are recorded here. </t>
  </si>
  <si>
    <t>SIN location on 5/9/2016 low-altitude bathemetry  survey</t>
  </si>
  <si>
    <t>Rachel Carson USBL to homer ping, not repeatable</t>
  </si>
  <si>
    <t>Rachel Carson USBL to homer ping, possible location</t>
  </si>
  <si>
    <t>Rachel Carson USBL to homer ping</t>
  </si>
  <si>
    <t>Western Flyer USBL to homer ping</t>
  </si>
  <si>
    <t>Western Flyer USBL to WMT Sonardyne Beacon during deployment</t>
  </si>
  <si>
    <t>ROV Doc Rickets position as calculated by Sonardyne with deployed acoustic beacons and INS on the ROV.</t>
  </si>
  <si>
    <t>Paragon USBL to homer ping</t>
  </si>
  <si>
    <t>Watch circle on buoy attached to recovery line</t>
  </si>
  <si>
    <t>MS3 release didn't work, dive V3914, wheel upside down, cut chain, RECOVERED 4/5/16, markpoints not collected, position from VARS.</t>
  </si>
  <si>
    <t>ROV Ventana position while on seafloor, from VARS</t>
  </si>
  <si>
    <t>Cut recovery line from the AMT on dive V4073, declared abandoned, no markpoint taken, location from VARS</t>
  </si>
  <si>
    <t>Western Flyer USBL to AMT ping</t>
  </si>
  <si>
    <t xml:space="preserve">Low Altitude Survey on 5/9/2016 -Scar left on the seafloor from first deployment </t>
  </si>
  <si>
    <t xml:space="preserve"> ROV Ventana depth</t>
  </si>
  <si>
    <t>AUV collected 2m bathemetry</t>
  </si>
  <si>
    <t>AUV collected 1m bathemetry</t>
  </si>
  <si>
    <t>EM300 25 m bathemetry</t>
  </si>
  <si>
    <t>EM300 25 m bathemetry grid</t>
  </si>
  <si>
    <t>Low altitude survey 5 cm bathemetry depth at SIN</t>
  </si>
  <si>
    <t xml:space="preserve">Low altitude survey 5 cm bathemetry depth at scar on the seafloor from first deployment </t>
  </si>
  <si>
    <t>BED04 floated to surface 12/1/15, first ARGOS email at 17:13:00, recovered at Ano Nuevo 6 months later</t>
  </si>
  <si>
    <t>BED10 floated to the surface ARGOS email 6/14/17, not recovered</t>
  </si>
  <si>
    <t>STED12 -float released 10/17/15 7 pm.  Found in Marina on beach on 10/19/15, Float re-armed on STED 10/27/15? | 1/15/15  float released (13:46:05 UTC -argos email) and floated to surface  &amp; float RECOVERED on 1/15/16  on Paragon</t>
  </si>
  <si>
    <r>
      <t xml:space="preserve">STED11 1/15/16 float released 12:57:19 UTC and  floated to surface &amp; float RECOVERED 1/20/15 on Paragon  --   </t>
    </r>
    <r>
      <rPr>
        <sz val="12"/>
        <color rgb="FFFFFF00"/>
        <rFont val="Calibri (Body)"/>
      </rPr>
      <t>STED11 Frame not recovered</t>
    </r>
  </si>
  <si>
    <t>BED03 found on Zmudouski Beach (-121.804417, 36.842917)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</si>
</sst>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"/>
    <numFmt numFmtId="166" formatCode="0.0000000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FF00"/>
      <name val="Calibri (Body)"/>
    </font>
    <font>
      <sz val="10"/>
      <color rgb="FF000000"/>
      <name val="Tahoma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90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0" fillId="0" borderId="1" xfId="0" applyFont="1" applyFill="1" applyBorder="1" applyAlignment="1"/>
    <xf numFmtId="0" fontId="0" fillId="4" borderId="1" xfId="0" applyFont="1" applyFill="1" applyBorder="1" applyAlignment="1"/>
    <xf numFmtId="0" fontId="0" fillId="0" borderId="1" xfId="0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left" wrapText="1"/>
    </xf>
    <xf numFmtId="165" fontId="0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 wrapText="1"/>
    </xf>
    <xf numFmtId="0" fontId="0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165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left" wrapText="1"/>
    </xf>
    <xf numFmtId="165" fontId="0" fillId="4" borderId="1" xfId="0" applyNumberFormat="1" applyFont="1" applyFill="1" applyBorder="1" applyAlignment="1">
      <alignment horizontal="left"/>
    </xf>
    <xf numFmtId="14" fontId="0" fillId="4" borderId="1" xfId="0" applyNumberFormat="1" applyFont="1" applyFill="1" applyBorder="1" applyAlignment="1">
      <alignment horizontal="left"/>
    </xf>
    <xf numFmtId="0" fontId="0" fillId="4" borderId="1" xfId="0" applyFont="1" applyFill="1" applyBorder="1" applyAlignment="1">
      <alignment horizontal="right" wrapText="1"/>
    </xf>
    <xf numFmtId="0" fontId="0" fillId="5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14" fontId="0" fillId="0" borderId="0" xfId="0" applyNumberFormat="1" applyFont="1" applyFill="1" applyBorder="1"/>
    <xf numFmtId="21" fontId="0" fillId="0" borderId="0" xfId="0" applyNumberFormat="1" applyFont="1" applyFill="1" applyBorder="1"/>
    <xf numFmtId="0" fontId="0" fillId="6" borderId="0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left" wrapText="1"/>
    </xf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 wrapText="1"/>
    </xf>
    <xf numFmtId="0" fontId="0" fillId="0" borderId="0" xfId="0" applyFont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right" vertical="center" wrapText="1"/>
    </xf>
    <xf numFmtId="14" fontId="0" fillId="0" borderId="0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0" fillId="3" borderId="1" xfId="0" applyFont="1" applyFill="1" applyBorder="1" applyAlignment="1"/>
    <xf numFmtId="0" fontId="0" fillId="0" borderId="0" xfId="0" applyFont="1" applyAlignment="1"/>
    <xf numFmtId="0" fontId="0" fillId="2" borderId="1" xfId="0" applyFont="1" applyFill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0" fontId="4" fillId="8" borderId="1" xfId="0" applyFont="1" applyFill="1" applyBorder="1" applyAlignment="1">
      <alignment wrapText="1"/>
    </xf>
    <xf numFmtId="0" fontId="0" fillId="2" borderId="1" xfId="0" applyFont="1" applyFill="1" applyBorder="1" applyAlignment="1"/>
    <xf numFmtId="0" fontId="0" fillId="0" borderId="2" xfId="0" applyFont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left" wrapText="1"/>
    </xf>
    <xf numFmtId="0" fontId="0" fillId="0" borderId="4" xfId="0" applyFont="1" applyBorder="1" applyAlignment="1">
      <alignment horizontal="right"/>
    </xf>
    <xf numFmtId="0" fontId="0" fillId="0" borderId="4" xfId="0" applyFont="1" applyBorder="1" applyAlignment="1">
      <alignment horizontal="right" wrapText="1"/>
    </xf>
    <xf numFmtId="0" fontId="0" fillId="0" borderId="5" xfId="0" applyFont="1" applyBorder="1" applyAlignment="1"/>
    <xf numFmtId="0" fontId="0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164" fontId="0" fillId="0" borderId="1" xfId="0" applyNumberFormat="1" applyFont="1" applyFill="1" applyBorder="1" applyAlignment="1"/>
    <xf numFmtId="0" fontId="0" fillId="0" borderId="1" xfId="0" applyFont="1" applyFill="1" applyBorder="1"/>
    <xf numFmtId="0" fontId="0" fillId="0" borderId="4" xfId="0" applyFont="1" applyFill="1" applyBorder="1" applyAlignment="1">
      <alignment horizontal="left" wrapText="1"/>
    </xf>
    <xf numFmtId="14" fontId="0" fillId="0" borderId="1" xfId="0" applyNumberFormat="1" applyFont="1" applyFill="1" applyBorder="1" applyAlignment="1">
      <alignment horizontal="left" vertical="center" wrapText="1"/>
    </xf>
    <xf numFmtId="164" fontId="0" fillId="9" borderId="1" xfId="0" applyNumberFormat="1" applyFont="1" applyFill="1" applyBorder="1" applyAlignment="1">
      <alignment horizontal="right"/>
    </xf>
    <xf numFmtId="164" fontId="5" fillId="9" borderId="1" xfId="0" applyNumberFormat="1" applyFont="1" applyFill="1" applyBorder="1" applyAlignment="1">
      <alignment horizontal="right"/>
    </xf>
    <xf numFmtId="164" fontId="4" fillId="9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5" xfId="0" applyFont="1" applyBorder="1" applyAlignment="1">
      <alignment horizontal="right" wrapText="1"/>
    </xf>
    <xf numFmtId="14" fontId="0" fillId="0" borderId="1" xfId="0" applyNumberFormat="1" applyFont="1" applyBorder="1"/>
    <xf numFmtId="14" fontId="0" fillId="0" borderId="0" xfId="0" applyNumberFormat="1"/>
    <xf numFmtId="0" fontId="0" fillId="1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65" fontId="0" fillId="0" borderId="6" xfId="0" applyNumberFormat="1" applyBorder="1"/>
    <xf numFmtId="165" fontId="0" fillId="0" borderId="1" xfId="0" applyNumberFormat="1" applyFont="1" applyBorder="1" applyAlignment="1">
      <alignment horizontal="left" vertical="center" wrapText="1"/>
    </xf>
    <xf numFmtId="166" fontId="0" fillId="0" borderId="6" xfId="0" applyNumberFormat="1" applyBorder="1" applyAlignment="1">
      <alignment horizontal="left"/>
    </xf>
  </cellXfs>
  <cellStyles count="9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30"/>
  <sheetViews>
    <sheetView tabSelected="1" topLeftCell="D1" zoomScale="161" zoomScaleNormal="161" zoomScalePageLayoutView="125" workbookViewId="0">
      <pane ySplit="1" topLeftCell="A102" activePane="bottomLeft" state="frozen"/>
      <selection pane="bottomLeft" activeCell="G109" sqref="G109"/>
    </sheetView>
  </sheetViews>
  <sheetFormatPr baseColWidth="10" defaultRowHeight="16" x14ac:dyDescent="0.2"/>
  <cols>
    <col min="1" max="1" width="10.1640625" style="48" bestFit="1" customWidth="1"/>
    <col min="2" max="2" width="13.6640625" style="49" customWidth="1"/>
    <col min="3" max="3" width="31.1640625" style="29" customWidth="1"/>
    <col min="4" max="4" width="6.6640625" style="13" bestFit="1" customWidth="1"/>
    <col min="5" max="5" width="14.6640625" style="29" bestFit="1" customWidth="1"/>
    <col min="6" max="6" width="12.5" style="29" bestFit="1" customWidth="1"/>
    <col min="7" max="7" width="38.6640625" style="54" customWidth="1"/>
    <col min="8" max="8" width="13.5" style="29" bestFit="1" customWidth="1"/>
    <col min="9" max="9" width="22.6640625" style="29" customWidth="1"/>
    <col min="10" max="10" width="10.1640625" style="56" bestFit="1" customWidth="1"/>
    <col min="11" max="11" width="33" style="53" customWidth="1"/>
    <col min="12" max="12" width="140.1640625" style="71" bestFit="1" customWidth="1"/>
    <col min="13" max="16384" width="10.83203125" style="19"/>
  </cols>
  <sheetData>
    <row r="1" spans="1:19" ht="51" x14ac:dyDescent="0.2">
      <c r="A1" s="77" t="s">
        <v>94</v>
      </c>
      <c r="B1" s="78" t="s">
        <v>119</v>
      </c>
      <c r="C1" s="79" t="s">
        <v>0</v>
      </c>
      <c r="D1" s="80" t="s">
        <v>1</v>
      </c>
      <c r="E1" s="79" t="s">
        <v>47</v>
      </c>
      <c r="F1" s="79" t="s">
        <v>48</v>
      </c>
      <c r="G1" s="81" t="s">
        <v>2</v>
      </c>
      <c r="H1" s="81" t="s">
        <v>3</v>
      </c>
      <c r="I1" s="81" t="s">
        <v>4</v>
      </c>
      <c r="J1" s="82" t="s">
        <v>5</v>
      </c>
      <c r="K1" s="83" t="s">
        <v>6</v>
      </c>
      <c r="L1" s="84" t="s">
        <v>7</v>
      </c>
      <c r="M1" s="90" t="s">
        <v>95</v>
      </c>
    </row>
    <row r="2" spans="1:19" ht="34" x14ac:dyDescent="0.2">
      <c r="A2" s="38">
        <v>1</v>
      </c>
      <c r="B2" s="38">
        <v>0</v>
      </c>
      <c r="C2" s="1" t="s">
        <v>27</v>
      </c>
      <c r="D2" s="12">
        <v>44</v>
      </c>
      <c r="E2" s="22">
        <v>-121.84562</v>
      </c>
      <c r="F2" s="22">
        <v>36.793447999999998</v>
      </c>
      <c r="G2" s="1" t="s">
        <v>186</v>
      </c>
      <c r="H2" s="23">
        <v>40290</v>
      </c>
      <c r="I2" s="23" t="s">
        <v>33</v>
      </c>
      <c r="J2" s="8">
        <v>290.8</v>
      </c>
      <c r="K2" s="42" t="s">
        <v>217</v>
      </c>
      <c r="L2" s="65" t="s">
        <v>36</v>
      </c>
      <c r="M2" s="1"/>
    </row>
    <row r="3" spans="1:19" ht="34" x14ac:dyDescent="0.2">
      <c r="A3" s="85">
        <v>2</v>
      </c>
      <c r="B3" s="85">
        <v>0</v>
      </c>
      <c r="C3" s="39" t="s">
        <v>27</v>
      </c>
      <c r="D3" s="86">
        <v>44</v>
      </c>
      <c r="E3" s="40">
        <v>-121.86908</v>
      </c>
      <c r="F3" s="40">
        <v>36.795054999999998</v>
      </c>
      <c r="G3" s="57" t="s">
        <v>186</v>
      </c>
      <c r="H3" s="41">
        <v>40290</v>
      </c>
      <c r="I3" s="41">
        <v>40821</v>
      </c>
      <c r="J3" s="9">
        <v>388.1</v>
      </c>
      <c r="K3" s="42" t="s">
        <v>217</v>
      </c>
      <c r="L3" s="65"/>
      <c r="M3" s="1"/>
      <c r="R3" s="19">
        <f>-122-(5.652768/60)</f>
        <v>-122.09421279999999</v>
      </c>
      <c r="S3" s="19">
        <f>36+(42.0998/60)</f>
        <v>36.701663333333336</v>
      </c>
    </row>
    <row r="4" spans="1:19" ht="34" x14ac:dyDescent="0.2">
      <c r="A4" s="38">
        <v>3</v>
      </c>
      <c r="B4" s="38">
        <v>0</v>
      </c>
      <c r="C4" s="1" t="s">
        <v>27</v>
      </c>
      <c r="D4" s="12">
        <v>44</v>
      </c>
      <c r="E4" s="22">
        <v>-121.890953</v>
      </c>
      <c r="F4" s="22">
        <v>36.799489000000001</v>
      </c>
      <c r="G4" s="101" t="s">
        <v>202</v>
      </c>
      <c r="H4" s="23">
        <v>40290</v>
      </c>
      <c r="I4" s="23">
        <v>40988</v>
      </c>
      <c r="J4" s="8" t="s">
        <v>29</v>
      </c>
      <c r="K4" s="25" t="s">
        <v>190</v>
      </c>
      <c r="L4" s="65" t="s">
        <v>30</v>
      </c>
      <c r="M4" s="1"/>
      <c r="R4" s="19">
        <f>-122-(5.631683/60)</f>
        <v>-122.09386138333333</v>
      </c>
      <c r="S4" s="19">
        <f>36+(42.108106/60)</f>
        <v>36.701801766666669</v>
      </c>
    </row>
    <row r="5" spans="1:19" ht="34" x14ac:dyDescent="0.2">
      <c r="A5" s="38">
        <v>4</v>
      </c>
      <c r="B5" s="38">
        <v>0</v>
      </c>
      <c r="C5" s="1" t="s">
        <v>27</v>
      </c>
      <c r="D5" s="12">
        <v>44</v>
      </c>
      <c r="E5" s="22">
        <v>-121.90730000000001</v>
      </c>
      <c r="F5" s="22">
        <v>36.791310000000003</v>
      </c>
      <c r="G5" s="101" t="s">
        <v>203</v>
      </c>
      <c r="H5" s="23">
        <v>40290</v>
      </c>
      <c r="I5" s="23">
        <v>40989</v>
      </c>
      <c r="J5" s="8" t="s">
        <v>29</v>
      </c>
      <c r="K5" s="25"/>
      <c r="L5" s="65" t="s">
        <v>31</v>
      </c>
      <c r="M5" s="1"/>
    </row>
    <row r="6" spans="1:19" ht="34" x14ac:dyDescent="0.2">
      <c r="A6" s="30">
        <v>5</v>
      </c>
      <c r="B6" s="30">
        <v>1</v>
      </c>
      <c r="C6" s="31" t="s">
        <v>54</v>
      </c>
      <c r="D6" s="15">
        <v>22</v>
      </c>
      <c r="E6" s="22">
        <v>-121.83874830000001</v>
      </c>
      <c r="F6" s="22">
        <v>36.751837999999999</v>
      </c>
      <c r="G6" s="57" t="s">
        <v>186</v>
      </c>
      <c r="H6" s="23">
        <v>40850</v>
      </c>
      <c r="I6" s="24" t="s">
        <v>33</v>
      </c>
      <c r="J6" s="8">
        <v>31</v>
      </c>
      <c r="K6" s="25" t="s">
        <v>196</v>
      </c>
      <c r="L6" s="65"/>
      <c r="M6" s="1">
        <v>1</v>
      </c>
    </row>
    <row r="7" spans="1:19" ht="17" x14ac:dyDescent="0.2">
      <c r="A7" s="30">
        <v>6</v>
      </c>
      <c r="B7" s="30">
        <v>1</v>
      </c>
      <c r="C7" s="31" t="s">
        <v>54</v>
      </c>
      <c r="D7" s="15">
        <v>22</v>
      </c>
      <c r="E7" s="22"/>
      <c r="F7" s="22"/>
      <c r="G7" s="57"/>
      <c r="H7" s="23"/>
      <c r="I7" s="23">
        <v>40998</v>
      </c>
      <c r="J7" s="8"/>
      <c r="K7" s="25" t="s">
        <v>155</v>
      </c>
      <c r="L7" s="67" t="s">
        <v>152</v>
      </c>
      <c r="M7" s="1"/>
    </row>
    <row r="8" spans="1:19" ht="17" x14ac:dyDescent="0.2">
      <c r="A8" s="30">
        <v>11</v>
      </c>
      <c r="B8" s="30">
        <v>1</v>
      </c>
      <c r="C8" s="31" t="s">
        <v>20</v>
      </c>
      <c r="D8" s="15">
        <v>10</v>
      </c>
      <c r="E8" s="22">
        <v>-121.8446</v>
      </c>
      <c r="F8" s="22">
        <v>36.793280000000003</v>
      </c>
      <c r="G8" s="1" t="s">
        <v>204</v>
      </c>
      <c r="H8" s="23">
        <v>40821</v>
      </c>
      <c r="I8" s="24" t="s">
        <v>33</v>
      </c>
      <c r="J8" s="8">
        <v>286.7</v>
      </c>
      <c r="K8" s="25" t="s">
        <v>217</v>
      </c>
      <c r="L8" s="66"/>
      <c r="M8" s="1">
        <v>1</v>
      </c>
    </row>
    <row r="9" spans="1:19" ht="51" x14ac:dyDescent="0.2">
      <c r="A9" s="30">
        <v>12</v>
      </c>
      <c r="B9" s="30">
        <v>1</v>
      </c>
      <c r="C9" s="31" t="s">
        <v>20</v>
      </c>
      <c r="D9" s="15">
        <v>10</v>
      </c>
      <c r="E9" s="22"/>
      <c r="F9" s="22"/>
      <c r="G9" s="1"/>
      <c r="H9" s="23">
        <v>40821</v>
      </c>
      <c r="I9" s="23">
        <v>37272</v>
      </c>
      <c r="J9" s="87">
        <v>486.98396402252672</v>
      </c>
      <c r="K9" s="25" t="s">
        <v>105</v>
      </c>
      <c r="L9" s="67" t="s">
        <v>127</v>
      </c>
      <c r="M9" s="1"/>
    </row>
    <row r="10" spans="1:19" ht="17" x14ac:dyDescent="0.2">
      <c r="A10" s="30">
        <v>18</v>
      </c>
      <c r="B10" s="30">
        <v>1</v>
      </c>
      <c r="C10" s="31" t="s">
        <v>21</v>
      </c>
      <c r="D10" s="15">
        <v>20</v>
      </c>
      <c r="E10" s="22">
        <v>-121.9034</v>
      </c>
      <c r="F10" s="22">
        <v>36.788269999999997</v>
      </c>
      <c r="G10" s="1" t="s">
        <v>204</v>
      </c>
      <c r="H10" s="23">
        <v>40820</v>
      </c>
      <c r="I10" s="24" t="s">
        <v>33</v>
      </c>
      <c r="J10" s="8">
        <v>526.79999999999995</v>
      </c>
      <c r="K10" s="25" t="s">
        <v>217</v>
      </c>
      <c r="L10" s="65"/>
      <c r="M10" s="1">
        <v>1</v>
      </c>
    </row>
    <row r="11" spans="1:19" ht="51" x14ac:dyDescent="0.2">
      <c r="A11" s="30">
        <v>19</v>
      </c>
      <c r="B11" s="30">
        <v>1</v>
      </c>
      <c r="C11" s="31" t="s">
        <v>21</v>
      </c>
      <c r="D11" s="15">
        <v>20</v>
      </c>
      <c r="E11" s="22"/>
      <c r="F11" s="22"/>
      <c r="G11" s="1"/>
      <c r="H11" s="23"/>
      <c r="I11" s="23" t="s">
        <v>98</v>
      </c>
      <c r="J11" s="8">
        <v>527.66999999999996</v>
      </c>
      <c r="K11" s="25" t="s">
        <v>105</v>
      </c>
      <c r="L11" s="67" t="s">
        <v>128</v>
      </c>
      <c r="M11" s="1"/>
    </row>
    <row r="12" spans="1:19" ht="17" x14ac:dyDescent="0.2">
      <c r="A12" s="30">
        <v>25</v>
      </c>
      <c r="B12" s="30">
        <v>1</v>
      </c>
      <c r="C12" s="31" t="s">
        <v>22</v>
      </c>
      <c r="D12" s="15">
        <v>30</v>
      </c>
      <c r="E12" s="22">
        <v>-121.9697</v>
      </c>
      <c r="F12" s="22">
        <v>36.764969999999998</v>
      </c>
      <c r="G12" s="1" t="s">
        <v>204</v>
      </c>
      <c r="H12" s="23">
        <v>40820</v>
      </c>
      <c r="I12" s="24" t="s">
        <v>33</v>
      </c>
      <c r="J12" s="8">
        <v>831.4</v>
      </c>
      <c r="K12" s="25" t="s">
        <v>217</v>
      </c>
      <c r="L12" s="65"/>
      <c r="M12" s="1">
        <v>1</v>
      </c>
    </row>
    <row r="13" spans="1:19" ht="34" x14ac:dyDescent="0.2">
      <c r="A13" s="30">
        <v>26</v>
      </c>
      <c r="B13" s="30">
        <v>1</v>
      </c>
      <c r="C13" s="31" t="s">
        <v>22</v>
      </c>
      <c r="D13" s="15">
        <v>30</v>
      </c>
      <c r="E13" s="22" t="s">
        <v>100</v>
      </c>
      <c r="F13" s="22" t="s">
        <v>99</v>
      </c>
      <c r="G13" s="57" t="s">
        <v>211</v>
      </c>
      <c r="H13" s="23">
        <v>40820</v>
      </c>
      <c r="I13" s="23" t="s">
        <v>98</v>
      </c>
      <c r="J13" s="8">
        <v>835.38</v>
      </c>
      <c r="K13" s="25" t="s">
        <v>196</v>
      </c>
      <c r="L13" s="67" t="s">
        <v>210</v>
      </c>
      <c r="M13" s="1"/>
    </row>
    <row r="14" spans="1:19" ht="34" x14ac:dyDescent="0.2">
      <c r="A14" s="30">
        <v>31</v>
      </c>
      <c r="B14" s="30">
        <v>1</v>
      </c>
      <c r="C14" s="31" t="s">
        <v>23</v>
      </c>
      <c r="D14" s="15">
        <v>80</v>
      </c>
      <c r="E14" s="22">
        <v>-122.01647800000001</v>
      </c>
      <c r="F14" s="22">
        <v>36.735795000000003</v>
      </c>
      <c r="G14" s="1" t="s">
        <v>190</v>
      </c>
      <c r="H14" s="23">
        <v>40822</v>
      </c>
      <c r="I14" s="24" t="s">
        <v>33</v>
      </c>
      <c r="J14" s="8">
        <v>1285.8</v>
      </c>
      <c r="K14" s="25" t="s">
        <v>219</v>
      </c>
      <c r="L14" s="65"/>
      <c r="M14" s="1">
        <v>1</v>
      </c>
    </row>
    <row r="15" spans="1:19" ht="17" x14ac:dyDescent="0.2">
      <c r="A15" s="30">
        <v>32</v>
      </c>
      <c r="B15" s="30">
        <v>1</v>
      </c>
      <c r="C15" s="31" t="s">
        <v>23</v>
      </c>
      <c r="D15" s="15">
        <v>80</v>
      </c>
      <c r="E15" s="22"/>
      <c r="F15" s="22"/>
      <c r="G15" s="57"/>
      <c r="H15" s="23"/>
      <c r="I15" s="24" t="s">
        <v>98</v>
      </c>
      <c r="J15" s="8"/>
      <c r="K15" s="25"/>
      <c r="L15" s="67" t="s">
        <v>130</v>
      </c>
      <c r="M15" s="1"/>
    </row>
    <row r="16" spans="1:19" ht="17" x14ac:dyDescent="0.2">
      <c r="A16" s="30">
        <v>37</v>
      </c>
      <c r="B16" s="30">
        <v>1</v>
      </c>
      <c r="C16" s="31" t="s">
        <v>24</v>
      </c>
      <c r="D16" s="15">
        <v>63</v>
      </c>
      <c r="E16" s="105">
        <v>-122.01287499999999</v>
      </c>
      <c r="F16" s="22">
        <v>36.714959999999998</v>
      </c>
      <c r="G16" s="1" t="s">
        <v>204</v>
      </c>
      <c r="H16" s="23">
        <v>40835</v>
      </c>
      <c r="I16" s="24" t="s">
        <v>33</v>
      </c>
      <c r="J16" s="8">
        <v>1448.9</v>
      </c>
      <c r="K16" s="25" t="s">
        <v>217</v>
      </c>
      <c r="L16" s="65"/>
      <c r="M16" s="1">
        <v>1</v>
      </c>
    </row>
    <row r="17" spans="1:29" ht="17" x14ac:dyDescent="0.2">
      <c r="A17" s="30">
        <v>38</v>
      </c>
      <c r="B17" s="30">
        <v>1</v>
      </c>
      <c r="C17" s="31" t="s">
        <v>24</v>
      </c>
      <c r="D17" s="15">
        <v>63</v>
      </c>
      <c r="E17" s="22"/>
      <c r="F17" s="22"/>
      <c r="G17" s="1"/>
      <c r="H17" s="23"/>
      <c r="I17" s="24" t="s">
        <v>98</v>
      </c>
      <c r="J17" s="8"/>
      <c r="K17" s="25"/>
      <c r="L17" s="67" t="s">
        <v>131</v>
      </c>
      <c r="M17" s="1"/>
    </row>
    <row r="18" spans="1:29" ht="17" x14ac:dyDescent="0.2">
      <c r="A18" s="30">
        <v>43</v>
      </c>
      <c r="B18" s="30">
        <v>1</v>
      </c>
      <c r="C18" s="31" t="s">
        <v>25</v>
      </c>
      <c r="D18" s="15">
        <v>65</v>
      </c>
      <c r="E18" s="22">
        <v>-122.0907</v>
      </c>
      <c r="F18" s="22">
        <v>36.70279</v>
      </c>
      <c r="G18" s="1" t="s">
        <v>205</v>
      </c>
      <c r="H18" s="23">
        <v>40830</v>
      </c>
      <c r="I18" s="24" t="s">
        <v>33</v>
      </c>
      <c r="J18" s="8">
        <v>1830.8</v>
      </c>
      <c r="K18" s="25" t="s">
        <v>217</v>
      </c>
      <c r="L18" s="65"/>
      <c r="M18" s="1">
        <v>1</v>
      </c>
    </row>
    <row r="19" spans="1:29" ht="17" x14ac:dyDescent="0.2">
      <c r="A19" s="30">
        <v>44</v>
      </c>
      <c r="B19" s="30">
        <v>1</v>
      </c>
      <c r="C19" s="31" t="s">
        <v>25</v>
      </c>
      <c r="D19" s="15">
        <v>65</v>
      </c>
      <c r="E19" s="22"/>
      <c r="F19" s="22"/>
      <c r="G19" s="1"/>
      <c r="H19" s="23"/>
      <c r="I19" s="23" t="s">
        <v>101</v>
      </c>
      <c r="J19" s="8"/>
      <c r="K19" s="25"/>
      <c r="L19" s="67" t="s">
        <v>132</v>
      </c>
      <c r="M19" s="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7" x14ac:dyDescent="0.2">
      <c r="A20" s="30">
        <v>49</v>
      </c>
      <c r="B20" s="30">
        <v>1</v>
      </c>
      <c r="C20" s="31" t="s">
        <v>26</v>
      </c>
      <c r="D20" s="15">
        <v>74</v>
      </c>
      <c r="E20" s="22">
        <v>-122.0975</v>
      </c>
      <c r="F20" s="22">
        <v>36.701619999999998</v>
      </c>
      <c r="G20" s="1" t="s">
        <v>205</v>
      </c>
      <c r="H20" s="23">
        <v>40842</v>
      </c>
      <c r="I20" s="24" t="s">
        <v>33</v>
      </c>
      <c r="J20" s="8">
        <v>1849</v>
      </c>
      <c r="K20" s="25" t="s">
        <v>216</v>
      </c>
      <c r="L20" s="65"/>
      <c r="M20" s="1">
        <v>1</v>
      </c>
    </row>
    <row r="21" spans="1:29" ht="17" x14ac:dyDescent="0.2">
      <c r="A21" s="30">
        <v>50</v>
      </c>
      <c r="B21" s="30">
        <v>1</v>
      </c>
      <c r="C21" s="31" t="s">
        <v>26</v>
      </c>
      <c r="D21" s="15">
        <v>74</v>
      </c>
      <c r="E21" s="22"/>
      <c r="F21" s="22"/>
      <c r="G21" s="1"/>
      <c r="H21" s="23"/>
      <c r="I21" s="23" t="s">
        <v>102</v>
      </c>
      <c r="J21" s="8"/>
      <c r="K21" s="25"/>
      <c r="L21" s="67" t="s">
        <v>133</v>
      </c>
      <c r="M21" s="1"/>
    </row>
    <row r="22" spans="1:29" ht="34" x14ac:dyDescent="0.2">
      <c r="A22" s="30">
        <v>55</v>
      </c>
      <c r="B22" s="30">
        <v>1</v>
      </c>
      <c r="C22" s="31" t="s">
        <v>177</v>
      </c>
      <c r="D22" s="15">
        <v>43</v>
      </c>
      <c r="E22" s="22">
        <v>-122.093891</v>
      </c>
      <c r="F22" s="22">
        <v>36.701784000000004</v>
      </c>
      <c r="G22" s="1" t="s">
        <v>206</v>
      </c>
      <c r="H22" s="23">
        <v>40828</v>
      </c>
      <c r="I22" s="24" t="s">
        <v>33</v>
      </c>
      <c r="J22" s="8">
        <v>1837.2</v>
      </c>
      <c r="K22" s="25" t="s">
        <v>197</v>
      </c>
      <c r="L22" s="65"/>
      <c r="M22" s="1">
        <v>1</v>
      </c>
    </row>
    <row r="23" spans="1:29" ht="51" x14ac:dyDescent="0.2">
      <c r="A23" s="30">
        <v>56</v>
      </c>
      <c r="B23" s="30">
        <v>1</v>
      </c>
      <c r="C23" s="31" t="s">
        <v>177</v>
      </c>
      <c r="D23" s="15">
        <v>43</v>
      </c>
      <c r="E23" s="33">
        <v>-122.09388665</v>
      </c>
      <c r="F23" s="33">
        <v>36.701807099999996</v>
      </c>
      <c r="G23" s="1" t="s">
        <v>207</v>
      </c>
      <c r="H23" s="34">
        <v>40828</v>
      </c>
      <c r="I23" s="34">
        <v>40864</v>
      </c>
      <c r="J23" s="36">
        <v>1837.7345</v>
      </c>
      <c r="K23" s="25" t="s">
        <v>197</v>
      </c>
      <c r="L23" s="66" t="s">
        <v>55</v>
      </c>
      <c r="M23" s="1"/>
    </row>
    <row r="24" spans="1:29" ht="34" x14ac:dyDescent="0.2">
      <c r="A24" s="30">
        <v>57</v>
      </c>
      <c r="B24" s="30">
        <v>1</v>
      </c>
      <c r="C24" s="31" t="s">
        <v>177</v>
      </c>
      <c r="D24" s="15">
        <v>43</v>
      </c>
      <c r="E24" s="22">
        <v>-122.094194</v>
      </c>
      <c r="F24" s="22">
        <v>36.701822</v>
      </c>
      <c r="G24" s="1" t="s">
        <v>188</v>
      </c>
      <c r="H24" s="23">
        <v>40828</v>
      </c>
      <c r="I24" s="23">
        <v>41010</v>
      </c>
      <c r="J24" s="8">
        <v>1839.1</v>
      </c>
      <c r="K24" s="25" t="s">
        <v>197</v>
      </c>
      <c r="L24" s="67" t="s">
        <v>178</v>
      </c>
      <c r="M24" s="1">
        <v>1</v>
      </c>
    </row>
    <row r="25" spans="1:29" ht="51" x14ac:dyDescent="0.2">
      <c r="A25" s="30">
        <v>58</v>
      </c>
      <c r="B25" s="30">
        <v>1</v>
      </c>
      <c r="C25" s="31" t="s">
        <v>179</v>
      </c>
      <c r="D25" s="15">
        <v>43</v>
      </c>
      <c r="E25" s="33">
        <v>-122.09421279999999</v>
      </c>
      <c r="F25" s="33">
        <v>36.701663333333336</v>
      </c>
      <c r="G25" s="1" t="s">
        <v>214</v>
      </c>
      <c r="H25" s="34">
        <v>40828</v>
      </c>
      <c r="I25" s="34">
        <v>41037</v>
      </c>
      <c r="J25" s="36">
        <v>1840.171</v>
      </c>
      <c r="K25" s="37" t="s">
        <v>221</v>
      </c>
      <c r="L25" s="66" t="s">
        <v>200</v>
      </c>
      <c r="M25" s="1"/>
    </row>
    <row r="26" spans="1:29" ht="34" x14ac:dyDescent="0.2">
      <c r="A26" s="30">
        <v>65</v>
      </c>
      <c r="B26" s="30">
        <v>1</v>
      </c>
      <c r="C26" s="31" t="s">
        <v>10</v>
      </c>
      <c r="D26" s="15">
        <v>27</v>
      </c>
      <c r="E26" s="33">
        <v>-121.822057</v>
      </c>
      <c r="F26" s="33">
        <v>36.796582999999998</v>
      </c>
      <c r="G26" s="57" t="s">
        <v>186</v>
      </c>
      <c r="H26" s="34">
        <v>40821</v>
      </c>
      <c r="I26" s="35" t="s">
        <v>33</v>
      </c>
      <c r="J26" s="8">
        <v>197.5</v>
      </c>
      <c r="K26" s="25" t="s">
        <v>196</v>
      </c>
      <c r="L26" s="66"/>
      <c r="M26" s="1">
        <v>1</v>
      </c>
    </row>
    <row r="27" spans="1:29" ht="17" x14ac:dyDescent="0.2">
      <c r="A27" s="30">
        <v>66</v>
      </c>
      <c r="B27" s="30">
        <v>1</v>
      </c>
      <c r="C27" s="31" t="s">
        <v>10</v>
      </c>
      <c r="D27" s="15">
        <v>27</v>
      </c>
      <c r="E27" s="33"/>
      <c r="F27" s="33"/>
      <c r="G27" s="32"/>
      <c r="H27" s="34">
        <v>40821</v>
      </c>
      <c r="I27" s="34">
        <v>40926</v>
      </c>
      <c r="J27" s="8"/>
      <c r="K27" s="37"/>
      <c r="L27" s="67" t="s">
        <v>154</v>
      </c>
      <c r="M27" s="1"/>
    </row>
    <row r="28" spans="1:29" ht="34" x14ac:dyDescent="0.2">
      <c r="A28" s="30">
        <v>74</v>
      </c>
      <c r="B28" s="30">
        <v>1</v>
      </c>
      <c r="C28" s="31" t="s">
        <v>11</v>
      </c>
      <c r="D28" s="15">
        <v>89</v>
      </c>
      <c r="E28" s="33">
        <v>-121.846287</v>
      </c>
      <c r="F28" s="33">
        <v>36.793723</v>
      </c>
      <c r="G28" s="1" t="s">
        <v>186</v>
      </c>
      <c r="H28" s="34">
        <v>40821</v>
      </c>
      <c r="I28" s="35" t="s">
        <v>33</v>
      </c>
      <c r="J28" s="8">
        <v>289.3</v>
      </c>
      <c r="K28" s="25" t="s">
        <v>196</v>
      </c>
      <c r="L28" s="66"/>
      <c r="M28" s="1">
        <v>1</v>
      </c>
    </row>
    <row r="29" spans="1:29" ht="17" x14ac:dyDescent="0.2">
      <c r="A29" s="30">
        <v>75</v>
      </c>
      <c r="B29" s="30">
        <v>1</v>
      </c>
      <c r="C29" s="31" t="s">
        <v>11</v>
      </c>
      <c r="D29" s="15">
        <v>89</v>
      </c>
      <c r="E29" s="33"/>
      <c r="F29" s="33"/>
      <c r="G29" s="32"/>
      <c r="H29" s="34">
        <v>40821</v>
      </c>
      <c r="I29" s="34">
        <v>40877</v>
      </c>
      <c r="J29" s="8"/>
      <c r="K29" s="37"/>
      <c r="L29" s="72" t="s">
        <v>151</v>
      </c>
      <c r="M29" s="1"/>
    </row>
    <row r="30" spans="1:29" ht="34" x14ac:dyDescent="0.2">
      <c r="A30" s="30">
        <v>78</v>
      </c>
      <c r="B30" s="30">
        <v>1</v>
      </c>
      <c r="C30" s="31" t="s">
        <v>12</v>
      </c>
      <c r="D30" s="15">
        <v>31</v>
      </c>
      <c r="E30" s="33">
        <v>-121.868993</v>
      </c>
      <c r="F30" s="33">
        <v>36.795110000000001</v>
      </c>
      <c r="G30" s="1" t="s">
        <v>189</v>
      </c>
      <c r="H30" s="34">
        <v>40842</v>
      </c>
      <c r="I30" s="35" t="s">
        <v>33</v>
      </c>
      <c r="J30" s="8">
        <v>387.5</v>
      </c>
      <c r="K30" s="25" t="s">
        <v>197</v>
      </c>
      <c r="L30" s="66" t="s">
        <v>35</v>
      </c>
      <c r="M30" s="1">
        <v>1</v>
      </c>
    </row>
    <row r="31" spans="1:29" ht="17" x14ac:dyDescent="0.2">
      <c r="A31" s="30">
        <v>79</v>
      </c>
      <c r="B31" s="30">
        <v>1</v>
      </c>
      <c r="C31" s="43" t="s">
        <v>12</v>
      </c>
      <c r="D31" s="15">
        <v>31</v>
      </c>
      <c r="E31" s="22"/>
      <c r="F31" s="22"/>
      <c r="G31" s="1"/>
      <c r="H31" s="23"/>
      <c r="I31" s="23">
        <v>41322</v>
      </c>
      <c r="J31" s="8"/>
      <c r="K31" s="25"/>
      <c r="L31" s="72" t="s">
        <v>106</v>
      </c>
      <c r="M31" s="24"/>
    </row>
    <row r="32" spans="1:29" ht="34" x14ac:dyDescent="0.2">
      <c r="A32" s="30">
        <v>80</v>
      </c>
      <c r="B32" s="30">
        <v>1</v>
      </c>
      <c r="C32" s="31" t="s">
        <v>14</v>
      </c>
      <c r="D32" s="15">
        <v>33</v>
      </c>
      <c r="E32" s="33">
        <v>-121.90436</v>
      </c>
      <c r="F32" s="33">
        <v>36.791142000000001</v>
      </c>
      <c r="G32" s="57" t="s">
        <v>186</v>
      </c>
      <c r="H32" s="34">
        <v>40820</v>
      </c>
      <c r="I32" s="35" t="s">
        <v>33</v>
      </c>
      <c r="J32" s="8">
        <v>514.9</v>
      </c>
      <c r="K32" s="25" t="s">
        <v>196</v>
      </c>
      <c r="L32" s="66" t="s">
        <v>34</v>
      </c>
      <c r="M32" s="1">
        <v>1</v>
      </c>
    </row>
    <row r="33" spans="1:13" ht="17" x14ac:dyDescent="0.2">
      <c r="A33" s="30">
        <v>81</v>
      </c>
      <c r="B33" s="30">
        <v>1</v>
      </c>
      <c r="C33" s="31" t="s">
        <v>14</v>
      </c>
      <c r="D33" s="15">
        <v>33</v>
      </c>
      <c r="E33" s="33"/>
      <c r="F33" s="33"/>
      <c r="G33" s="32"/>
      <c r="H33" s="34">
        <v>40820</v>
      </c>
      <c r="I33" s="34">
        <v>40933</v>
      </c>
      <c r="J33" s="8"/>
      <c r="K33" s="25"/>
      <c r="L33" s="67" t="s">
        <v>153</v>
      </c>
      <c r="M33" s="1"/>
    </row>
    <row r="34" spans="1:13" ht="34" x14ac:dyDescent="0.2">
      <c r="A34" s="30">
        <v>96</v>
      </c>
      <c r="B34" s="30">
        <v>1</v>
      </c>
      <c r="C34" s="31" t="s">
        <v>15</v>
      </c>
      <c r="D34" s="15" t="s">
        <v>8</v>
      </c>
      <c r="E34" s="22">
        <v>-121.904337</v>
      </c>
      <c r="F34" s="22">
        <v>36.791187000000001</v>
      </c>
      <c r="G34" s="57" t="s">
        <v>186</v>
      </c>
      <c r="H34" s="23">
        <v>40820</v>
      </c>
      <c r="I34" s="24" t="s">
        <v>33</v>
      </c>
      <c r="J34" s="8">
        <v>514.6</v>
      </c>
      <c r="K34" s="25" t="s">
        <v>196</v>
      </c>
      <c r="L34" s="65"/>
      <c r="M34" s="1">
        <v>1</v>
      </c>
    </row>
    <row r="35" spans="1:13" ht="17" x14ac:dyDescent="0.2">
      <c r="A35" s="30">
        <v>97</v>
      </c>
      <c r="B35" s="30">
        <v>1</v>
      </c>
      <c r="C35" s="31" t="s">
        <v>15</v>
      </c>
      <c r="D35" s="15" t="s">
        <v>8</v>
      </c>
      <c r="E35" s="33"/>
      <c r="F35" s="33"/>
      <c r="G35" s="1"/>
      <c r="H35" s="34">
        <v>40820</v>
      </c>
      <c r="I35" s="34">
        <v>40922</v>
      </c>
      <c r="J35" s="36"/>
      <c r="K35" s="25"/>
      <c r="L35" s="67" t="s">
        <v>225</v>
      </c>
      <c r="M35" s="1">
        <v>1</v>
      </c>
    </row>
    <row r="36" spans="1:13" ht="17" x14ac:dyDescent="0.2">
      <c r="A36" s="30">
        <v>103</v>
      </c>
      <c r="B36" s="30">
        <v>1</v>
      </c>
      <c r="C36" s="31" t="s">
        <v>16</v>
      </c>
      <c r="D36" s="15">
        <v>37</v>
      </c>
      <c r="E36" s="103">
        <v>-121.84796799999999</v>
      </c>
      <c r="F36" s="103">
        <v>36.794359999999998</v>
      </c>
      <c r="G36" s="1" t="s">
        <v>213</v>
      </c>
      <c r="H36" s="34">
        <v>40828</v>
      </c>
      <c r="I36" s="35" t="s">
        <v>33</v>
      </c>
      <c r="J36" s="36">
        <v>301.89999999999998</v>
      </c>
      <c r="K36" s="1" t="s">
        <v>213</v>
      </c>
      <c r="L36" s="66" t="s">
        <v>122</v>
      </c>
      <c r="M36" s="1"/>
    </row>
    <row r="37" spans="1:13" ht="34" x14ac:dyDescent="0.2">
      <c r="A37" s="30">
        <v>104</v>
      </c>
      <c r="B37" s="30">
        <v>1</v>
      </c>
      <c r="C37" s="31" t="s">
        <v>16</v>
      </c>
      <c r="D37" s="15">
        <v>37</v>
      </c>
      <c r="E37" s="33"/>
      <c r="F37" s="33"/>
      <c r="G37" s="32"/>
      <c r="H37" s="34">
        <v>40828</v>
      </c>
      <c r="I37" s="34">
        <v>40922</v>
      </c>
      <c r="J37" s="36"/>
      <c r="K37" s="37"/>
      <c r="L37" s="67" t="s">
        <v>224</v>
      </c>
      <c r="M37" s="1"/>
    </row>
    <row r="38" spans="1:13" ht="34" x14ac:dyDescent="0.2">
      <c r="A38" s="30">
        <v>105</v>
      </c>
      <c r="B38" s="30">
        <v>1</v>
      </c>
      <c r="C38" s="31" t="s">
        <v>16</v>
      </c>
      <c r="D38" s="15">
        <v>37</v>
      </c>
      <c r="E38" s="22">
        <v>-121.880897</v>
      </c>
      <c r="F38" s="22">
        <v>36.793875</v>
      </c>
      <c r="G38" s="1" t="s">
        <v>187</v>
      </c>
      <c r="H38" s="23">
        <v>40828</v>
      </c>
      <c r="I38" s="23">
        <v>41024</v>
      </c>
      <c r="J38" s="8">
        <v>411</v>
      </c>
      <c r="K38" s="25" t="s">
        <v>215</v>
      </c>
      <c r="L38" s="67" t="s">
        <v>171</v>
      </c>
      <c r="M38" s="1">
        <v>1</v>
      </c>
    </row>
    <row r="39" spans="1:13" ht="17" x14ac:dyDescent="0.2">
      <c r="A39" s="30">
        <v>110</v>
      </c>
      <c r="B39" s="30">
        <v>1</v>
      </c>
      <c r="C39" s="31" t="s">
        <v>28</v>
      </c>
      <c r="D39" s="15" t="s">
        <v>8</v>
      </c>
      <c r="E39" s="22">
        <v>-121.85169999999999</v>
      </c>
      <c r="F39" s="22">
        <v>36.793729999999996</v>
      </c>
      <c r="G39" s="102" t="s">
        <v>205</v>
      </c>
      <c r="H39" s="23">
        <v>40835</v>
      </c>
      <c r="I39" s="24" t="s">
        <v>33</v>
      </c>
      <c r="J39" s="8">
        <v>211.3</v>
      </c>
      <c r="K39" s="102" t="s">
        <v>205</v>
      </c>
      <c r="L39" s="65"/>
      <c r="M39" s="1"/>
    </row>
    <row r="40" spans="1:13" ht="17" x14ac:dyDescent="0.2">
      <c r="A40" s="30">
        <v>111</v>
      </c>
      <c r="B40" s="30">
        <v>1</v>
      </c>
      <c r="C40" s="31" t="s">
        <v>28</v>
      </c>
      <c r="D40" s="15" t="s">
        <v>8</v>
      </c>
      <c r="E40" s="22">
        <v>-121.851685</v>
      </c>
      <c r="F40" s="22">
        <v>36.793750000000003</v>
      </c>
      <c r="G40" s="1"/>
      <c r="H40" s="23">
        <v>40835</v>
      </c>
      <c r="I40" s="23" t="s">
        <v>98</v>
      </c>
      <c r="J40" s="8"/>
      <c r="K40" s="25"/>
      <c r="L40" s="67" t="s">
        <v>124</v>
      </c>
      <c r="M40" s="1"/>
    </row>
    <row r="41" spans="1:13" ht="17" x14ac:dyDescent="0.2">
      <c r="A41" s="30">
        <v>116</v>
      </c>
      <c r="B41" s="30">
        <v>1</v>
      </c>
      <c r="C41" s="31" t="s">
        <v>198</v>
      </c>
      <c r="D41" s="15" t="s">
        <v>8</v>
      </c>
      <c r="E41" s="22">
        <v>-121.848913</v>
      </c>
      <c r="F41" s="22">
        <v>36.792822000000001</v>
      </c>
      <c r="G41" s="102" t="s">
        <v>205</v>
      </c>
      <c r="H41" s="23">
        <v>40842</v>
      </c>
      <c r="I41" s="24" t="s">
        <v>33</v>
      </c>
      <c r="J41" s="8">
        <v>242.3</v>
      </c>
      <c r="K41" s="102" t="s">
        <v>205</v>
      </c>
      <c r="L41" s="65"/>
      <c r="M41" s="1"/>
    </row>
    <row r="42" spans="1:13" ht="17" x14ac:dyDescent="0.2">
      <c r="A42" s="30">
        <v>117</v>
      </c>
      <c r="B42" s="30">
        <v>1</v>
      </c>
      <c r="C42" s="31" t="s">
        <v>198</v>
      </c>
      <c r="D42" s="15" t="s">
        <v>8</v>
      </c>
      <c r="E42" s="22"/>
      <c r="F42" s="22"/>
      <c r="G42" s="1"/>
      <c r="H42" s="23"/>
      <c r="I42" s="23" t="s">
        <v>98</v>
      </c>
      <c r="J42" s="8"/>
      <c r="K42" s="25"/>
      <c r="L42" s="67" t="s">
        <v>125</v>
      </c>
      <c r="M42" s="1"/>
    </row>
    <row r="43" spans="1:13" ht="34" x14ac:dyDescent="0.2">
      <c r="A43" s="20">
        <v>7</v>
      </c>
      <c r="B43" s="20">
        <v>2</v>
      </c>
      <c r="C43" s="21" t="s">
        <v>53</v>
      </c>
      <c r="D43" s="16">
        <v>28</v>
      </c>
      <c r="E43" s="22">
        <v>-121.838712</v>
      </c>
      <c r="F43" s="22">
        <v>36.751860000000001</v>
      </c>
      <c r="G43" s="57" t="s">
        <v>186</v>
      </c>
      <c r="H43" s="23">
        <v>41006</v>
      </c>
      <c r="I43" s="24" t="s">
        <v>33</v>
      </c>
      <c r="J43" s="8">
        <v>28.208866</v>
      </c>
      <c r="K43" s="25" t="s">
        <v>196</v>
      </c>
      <c r="L43" s="65"/>
      <c r="M43" s="1">
        <v>1</v>
      </c>
    </row>
    <row r="44" spans="1:13" ht="17" x14ac:dyDescent="0.2">
      <c r="A44" s="20">
        <v>8</v>
      </c>
      <c r="B44" s="20">
        <v>2</v>
      </c>
      <c r="C44" s="21" t="s">
        <v>53</v>
      </c>
      <c r="D44" s="16">
        <v>28</v>
      </c>
      <c r="E44" s="22"/>
      <c r="F44" s="22"/>
      <c r="G44" s="57"/>
      <c r="H44" s="23">
        <v>41006</v>
      </c>
      <c r="I44" s="24" t="s">
        <v>110</v>
      </c>
      <c r="J44" s="8"/>
      <c r="K44" s="25"/>
      <c r="L44" s="67" t="s">
        <v>126</v>
      </c>
      <c r="M44" s="1"/>
    </row>
    <row r="45" spans="1:13" ht="34" x14ac:dyDescent="0.2">
      <c r="A45" s="20">
        <v>13</v>
      </c>
      <c r="B45" s="20">
        <v>2</v>
      </c>
      <c r="C45" s="21" t="s">
        <v>40</v>
      </c>
      <c r="D45" s="16">
        <v>40</v>
      </c>
      <c r="E45" s="22">
        <v>-121.84471600000001</v>
      </c>
      <c r="F45" s="22">
        <v>36.793239999999997</v>
      </c>
      <c r="G45" s="1" t="s">
        <v>190</v>
      </c>
      <c r="H45" s="23">
        <v>41002</v>
      </c>
      <c r="I45" s="24" t="s">
        <v>33</v>
      </c>
      <c r="J45" s="8">
        <v>278</v>
      </c>
      <c r="K45" s="25" t="s">
        <v>216</v>
      </c>
      <c r="L45" s="65"/>
      <c r="M45" s="1">
        <v>1</v>
      </c>
    </row>
    <row r="46" spans="1:13" ht="52" customHeight="1" x14ac:dyDescent="0.2">
      <c r="A46" s="20">
        <v>14</v>
      </c>
      <c r="B46" s="20">
        <v>2</v>
      </c>
      <c r="C46" s="21" t="s">
        <v>40</v>
      </c>
      <c r="D46" s="16">
        <v>40</v>
      </c>
      <c r="E46" s="22">
        <v>-121.854519</v>
      </c>
      <c r="F46" s="22">
        <v>36.798135000000002</v>
      </c>
      <c r="G46" s="1" t="s">
        <v>199</v>
      </c>
      <c r="H46" s="35"/>
      <c r="I46" s="23">
        <v>41166</v>
      </c>
      <c r="J46" s="8"/>
      <c r="K46" s="25"/>
      <c r="L46" s="65" t="s">
        <v>60</v>
      </c>
      <c r="M46" s="1"/>
    </row>
    <row r="47" spans="1:13" ht="17" x14ac:dyDescent="0.2">
      <c r="A47" s="20">
        <v>15</v>
      </c>
      <c r="B47" s="20">
        <v>2</v>
      </c>
      <c r="C47" s="21" t="s">
        <v>40</v>
      </c>
      <c r="D47" s="16">
        <v>40</v>
      </c>
      <c r="E47" s="22"/>
      <c r="F47" s="22"/>
      <c r="G47" s="1"/>
      <c r="H47" s="23"/>
      <c r="I47" s="73" t="s">
        <v>108</v>
      </c>
      <c r="J47" s="74"/>
      <c r="K47" s="63"/>
      <c r="L47" s="75" t="s">
        <v>134</v>
      </c>
      <c r="M47" s="1"/>
    </row>
    <row r="48" spans="1:13" ht="34" x14ac:dyDescent="0.2">
      <c r="A48" s="20">
        <v>20</v>
      </c>
      <c r="B48" s="20">
        <v>2</v>
      </c>
      <c r="C48" s="21" t="s">
        <v>41</v>
      </c>
      <c r="D48" s="16">
        <v>20</v>
      </c>
      <c r="E48" s="22">
        <v>-121.903508</v>
      </c>
      <c r="F48" s="22">
        <v>36.787832000000002</v>
      </c>
      <c r="G48" s="1" t="s">
        <v>190</v>
      </c>
      <c r="H48" s="23">
        <v>41005</v>
      </c>
      <c r="I48" s="24" t="s">
        <v>33</v>
      </c>
      <c r="J48" s="8">
        <v>527</v>
      </c>
      <c r="K48" s="25" t="s">
        <v>216</v>
      </c>
      <c r="L48" s="65"/>
      <c r="M48" s="1">
        <v>1</v>
      </c>
    </row>
    <row r="49" spans="1:29" ht="17" x14ac:dyDescent="0.2">
      <c r="A49" s="20">
        <v>21</v>
      </c>
      <c r="B49" s="20">
        <v>2</v>
      </c>
      <c r="C49" s="21" t="s">
        <v>41</v>
      </c>
      <c r="D49" s="16">
        <v>20</v>
      </c>
      <c r="E49" s="22">
        <v>-121.90342200000001</v>
      </c>
      <c r="F49" s="22">
        <v>36.788744999999999</v>
      </c>
      <c r="G49" s="1" t="s">
        <v>204</v>
      </c>
      <c r="H49" s="23">
        <v>41002</v>
      </c>
      <c r="I49" s="23">
        <v>41165</v>
      </c>
      <c r="J49" s="8">
        <v>526</v>
      </c>
      <c r="K49" s="25" t="s">
        <v>218</v>
      </c>
      <c r="L49" s="65" t="s">
        <v>59</v>
      </c>
      <c r="M49" s="1"/>
    </row>
    <row r="50" spans="1:29" ht="17" x14ac:dyDescent="0.2">
      <c r="A50" s="20">
        <v>22</v>
      </c>
      <c r="B50" s="20">
        <v>2</v>
      </c>
      <c r="C50" s="21" t="s">
        <v>41</v>
      </c>
      <c r="D50" s="16">
        <v>20</v>
      </c>
      <c r="E50" s="22"/>
      <c r="F50" s="22"/>
      <c r="G50" s="1"/>
      <c r="H50" s="62"/>
      <c r="I50" s="23" t="s">
        <v>108</v>
      </c>
      <c r="J50" s="8"/>
      <c r="K50" s="25"/>
      <c r="L50" s="67" t="s">
        <v>135</v>
      </c>
      <c r="M50" s="1"/>
    </row>
    <row r="51" spans="1:29" ht="34" x14ac:dyDescent="0.2">
      <c r="A51" s="20">
        <v>27</v>
      </c>
      <c r="B51" s="20">
        <v>2</v>
      </c>
      <c r="C51" s="21" t="s">
        <v>42</v>
      </c>
      <c r="D51" s="16">
        <v>30</v>
      </c>
      <c r="E51" s="22">
        <v>-121.969892</v>
      </c>
      <c r="F51" s="22">
        <v>36.765123000000003</v>
      </c>
      <c r="G51" s="1" t="s">
        <v>190</v>
      </c>
      <c r="H51" s="23">
        <v>41005</v>
      </c>
      <c r="I51" s="24" t="s">
        <v>33</v>
      </c>
      <c r="J51" s="8">
        <v>830</v>
      </c>
      <c r="K51" s="25" t="s">
        <v>218</v>
      </c>
      <c r="L51" s="65"/>
      <c r="M51" s="1">
        <v>1</v>
      </c>
    </row>
    <row r="52" spans="1:29" ht="34" x14ac:dyDescent="0.2">
      <c r="A52" s="20">
        <v>28</v>
      </c>
      <c r="B52" s="20">
        <v>2</v>
      </c>
      <c r="C52" s="21" t="s">
        <v>42</v>
      </c>
      <c r="D52" s="16">
        <v>30</v>
      </c>
      <c r="E52" s="22">
        <v>-121.96957500000001</v>
      </c>
      <c r="F52" s="22">
        <v>36.764763000000002</v>
      </c>
      <c r="G52" s="1" t="s">
        <v>186</v>
      </c>
      <c r="H52" s="23">
        <v>41005</v>
      </c>
      <c r="I52" s="24" t="s">
        <v>109</v>
      </c>
      <c r="J52" s="8">
        <v>822</v>
      </c>
      <c r="K52" s="25" t="s">
        <v>196</v>
      </c>
      <c r="L52" s="67" t="s">
        <v>136</v>
      </c>
      <c r="M52" s="1"/>
    </row>
    <row r="53" spans="1:29" s="4" customFormat="1" ht="34" x14ac:dyDescent="0.2">
      <c r="A53" s="20">
        <v>33</v>
      </c>
      <c r="B53" s="20">
        <v>2</v>
      </c>
      <c r="C53" s="21" t="s">
        <v>43</v>
      </c>
      <c r="D53" s="16">
        <v>80</v>
      </c>
      <c r="E53" s="22">
        <v>-122.016667</v>
      </c>
      <c r="F53" s="22">
        <v>36.735999999999997</v>
      </c>
      <c r="G53" s="1" t="s">
        <v>190</v>
      </c>
      <c r="H53" s="23">
        <v>41033</v>
      </c>
      <c r="I53" s="24" t="s">
        <v>33</v>
      </c>
      <c r="J53" s="8">
        <v>1285</v>
      </c>
      <c r="K53" s="25" t="s">
        <v>218</v>
      </c>
      <c r="L53" s="65"/>
      <c r="M53" s="1">
        <v>1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ht="17" x14ac:dyDescent="0.2">
      <c r="A54" s="20">
        <v>34</v>
      </c>
      <c r="B54" s="20">
        <v>2</v>
      </c>
      <c r="C54" s="21" t="s">
        <v>43</v>
      </c>
      <c r="D54" s="16">
        <v>80</v>
      </c>
      <c r="E54" s="22"/>
      <c r="F54" s="22"/>
      <c r="G54" s="1"/>
      <c r="H54" s="23"/>
      <c r="I54" s="23" t="s">
        <v>110</v>
      </c>
      <c r="J54" s="8"/>
      <c r="K54" s="25"/>
      <c r="L54" s="67" t="s">
        <v>137</v>
      </c>
      <c r="M54" s="1"/>
    </row>
    <row r="55" spans="1:29" ht="34" x14ac:dyDescent="0.2">
      <c r="A55" s="20">
        <v>39</v>
      </c>
      <c r="B55" s="20">
        <v>2</v>
      </c>
      <c r="C55" s="21" t="s">
        <v>44</v>
      </c>
      <c r="D55" s="16">
        <v>63</v>
      </c>
      <c r="E55" s="22">
        <v>-122.01287499999999</v>
      </c>
      <c r="F55" s="22">
        <v>36.715516999999998</v>
      </c>
      <c r="G55" s="1" t="s">
        <v>190</v>
      </c>
      <c r="H55" s="23">
        <v>41006</v>
      </c>
      <c r="I55" s="24" t="s">
        <v>33</v>
      </c>
      <c r="J55" s="8">
        <v>1445.2</v>
      </c>
      <c r="K55" s="25" t="s">
        <v>218</v>
      </c>
      <c r="L55" s="65"/>
      <c r="M55" s="1">
        <v>1</v>
      </c>
    </row>
    <row r="56" spans="1:29" ht="17" x14ac:dyDescent="0.2">
      <c r="A56" s="20">
        <v>40</v>
      </c>
      <c r="B56" s="20">
        <v>2</v>
      </c>
      <c r="C56" s="21" t="s">
        <v>44</v>
      </c>
      <c r="D56" s="16">
        <v>63</v>
      </c>
      <c r="E56" s="22"/>
      <c r="F56" s="22"/>
      <c r="G56" s="1"/>
      <c r="H56" s="23"/>
      <c r="I56" s="23" t="s">
        <v>110</v>
      </c>
      <c r="J56" s="8"/>
      <c r="K56" s="25"/>
      <c r="L56" s="67" t="s">
        <v>138</v>
      </c>
      <c r="M56" s="1"/>
    </row>
    <row r="57" spans="1:29" ht="34" x14ac:dyDescent="0.2">
      <c r="A57" s="20">
        <v>45</v>
      </c>
      <c r="B57" s="20">
        <v>2</v>
      </c>
      <c r="C57" s="21" t="s">
        <v>50</v>
      </c>
      <c r="D57" s="16">
        <v>65</v>
      </c>
      <c r="E57" s="22">
        <v>-122.089389</v>
      </c>
      <c r="F57" s="22">
        <v>36.701937999999998</v>
      </c>
      <c r="G57" s="1" t="s">
        <v>193</v>
      </c>
      <c r="H57" s="23">
        <v>41016</v>
      </c>
      <c r="I57" s="23" t="s">
        <v>33</v>
      </c>
      <c r="J57" s="8">
        <v>1826</v>
      </c>
      <c r="K57" s="25" t="s">
        <v>218</v>
      </c>
      <c r="L57" s="65" t="s">
        <v>51</v>
      </c>
      <c r="M57" s="1">
        <v>1</v>
      </c>
    </row>
    <row r="58" spans="1:29" ht="17" x14ac:dyDescent="0.2">
      <c r="A58" s="20">
        <v>46</v>
      </c>
      <c r="B58" s="20">
        <v>2</v>
      </c>
      <c r="C58" s="21" t="s">
        <v>50</v>
      </c>
      <c r="D58" s="16">
        <v>65</v>
      </c>
      <c r="E58" s="22"/>
      <c r="F58" s="22"/>
      <c r="G58" s="1"/>
      <c r="H58" s="23"/>
      <c r="I58" s="23" t="s">
        <v>107</v>
      </c>
      <c r="J58" s="8"/>
      <c r="K58" s="25"/>
      <c r="L58" s="67" t="s">
        <v>139</v>
      </c>
      <c r="M58" s="1"/>
    </row>
    <row r="59" spans="1:29" ht="34" x14ac:dyDescent="0.2">
      <c r="A59" s="20">
        <v>51</v>
      </c>
      <c r="B59" s="20">
        <v>2</v>
      </c>
      <c r="C59" s="21" t="s">
        <v>52</v>
      </c>
      <c r="D59" s="16">
        <v>74</v>
      </c>
      <c r="E59" s="22">
        <v>-122.0984</v>
      </c>
      <c r="F59" s="22">
        <v>36.701784000000004</v>
      </c>
      <c r="G59" s="1" t="s">
        <v>193</v>
      </c>
      <c r="H59" s="23">
        <v>41018</v>
      </c>
      <c r="I59" s="23" t="s">
        <v>33</v>
      </c>
      <c r="J59" s="8">
        <v>1849</v>
      </c>
      <c r="K59" s="25" t="s">
        <v>216</v>
      </c>
      <c r="L59" s="65"/>
      <c r="M59" s="1">
        <v>1</v>
      </c>
    </row>
    <row r="60" spans="1:29" ht="17" x14ac:dyDescent="0.2">
      <c r="A60" s="20">
        <v>52</v>
      </c>
      <c r="B60" s="20">
        <v>2</v>
      </c>
      <c r="C60" s="21" t="s">
        <v>52</v>
      </c>
      <c r="D60" s="16">
        <v>74</v>
      </c>
      <c r="E60" s="22"/>
      <c r="F60" s="22"/>
      <c r="G60" s="1"/>
      <c r="H60" s="23"/>
      <c r="I60" s="23" t="s">
        <v>107</v>
      </c>
      <c r="J60" s="8"/>
      <c r="K60" s="25"/>
      <c r="L60" s="67" t="s">
        <v>140</v>
      </c>
      <c r="M60" s="1"/>
    </row>
    <row r="61" spans="1:29" ht="34" x14ac:dyDescent="0.2">
      <c r="A61" s="20">
        <v>60</v>
      </c>
      <c r="B61" s="20">
        <v>2</v>
      </c>
      <c r="C61" s="21" t="s">
        <v>180</v>
      </c>
      <c r="D61" s="16">
        <v>96</v>
      </c>
      <c r="E61" s="22">
        <v>-122.093835</v>
      </c>
      <c r="F61" s="22">
        <v>36.701708000000004</v>
      </c>
      <c r="G61" s="1" t="s">
        <v>194</v>
      </c>
      <c r="H61" s="23">
        <v>41015</v>
      </c>
      <c r="I61" s="23" t="s">
        <v>33</v>
      </c>
      <c r="J61" s="8">
        <v>1836.7</v>
      </c>
      <c r="K61" s="25" t="s">
        <v>197</v>
      </c>
      <c r="L61" s="65" t="s">
        <v>49</v>
      </c>
      <c r="M61" s="1">
        <v>1</v>
      </c>
    </row>
    <row r="62" spans="1:29" ht="34" x14ac:dyDescent="0.2">
      <c r="A62" s="20">
        <v>61</v>
      </c>
      <c r="B62" s="20">
        <v>2</v>
      </c>
      <c r="C62" s="21" t="s">
        <v>180</v>
      </c>
      <c r="D62" s="16">
        <v>96</v>
      </c>
      <c r="E62" s="22">
        <v>-122.093632</v>
      </c>
      <c r="F62" s="22">
        <v>36.701714000000003</v>
      </c>
      <c r="G62" s="1" t="s">
        <v>188</v>
      </c>
      <c r="H62" s="23">
        <v>41015</v>
      </c>
      <c r="I62" s="23" t="s">
        <v>111</v>
      </c>
      <c r="J62" s="8">
        <v>1836.1</v>
      </c>
      <c r="K62" s="25" t="s">
        <v>197</v>
      </c>
      <c r="L62" s="67" t="s">
        <v>181</v>
      </c>
      <c r="M62" s="1"/>
    </row>
    <row r="63" spans="1:29" ht="34" x14ac:dyDescent="0.2">
      <c r="A63" s="20">
        <v>62</v>
      </c>
      <c r="B63" s="20">
        <v>2</v>
      </c>
      <c r="C63" s="21" t="s">
        <v>180</v>
      </c>
      <c r="D63" s="16">
        <v>96</v>
      </c>
      <c r="E63" s="22">
        <v>-122.09386138333333</v>
      </c>
      <c r="F63" s="22">
        <v>36.701801766666669</v>
      </c>
      <c r="G63" s="1" t="s">
        <v>201</v>
      </c>
      <c r="H63" s="23">
        <v>41015</v>
      </c>
      <c r="I63" s="23">
        <v>41037</v>
      </c>
      <c r="J63" s="8">
        <v>1836.797</v>
      </c>
      <c r="K63" s="37" t="s">
        <v>220</v>
      </c>
      <c r="L63" s="66" t="s">
        <v>200</v>
      </c>
      <c r="M63" s="1"/>
    </row>
    <row r="64" spans="1:29" ht="17" x14ac:dyDescent="0.2">
      <c r="A64" s="20">
        <v>67</v>
      </c>
      <c r="B64" s="20">
        <v>2</v>
      </c>
      <c r="C64" s="21" t="s">
        <v>17</v>
      </c>
      <c r="D64" s="16">
        <v>27</v>
      </c>
      <c r="E64" s="33">
        <v>-121.84625</v>
      </c>
      <c r="F64" s="33">
        <v>36.793390000000002</v>
      </c>
      <c r="G64" s="32" t="s">
        <v>192</v>
      </c>
      <c r="H64" s="34">
        <v>40950</v>
      </c>
      <c r="I64" s="35" t="s">
        <v>33</v>
      </c>
      <c r="J64" s="92">
        <v>299</v>
      </c>
      <c r="K64" s="37" t="s">
        <v>13</v>
      </c>
      <c r="L64" s="66" t="s">
        <v>18</v>
      </c>
      <c r="M64" s="1"/>
    </row>
    <row r="65" spans="1:13" ht="17" x14ac:dyDescent="0.2">
      <c r="A65" s="20">
        <v>68</v>
      </c>
      <c r="B65" s="20">
        <v>2</v>
      </c>
      <c r="C65" s="21" t="s">
        <v>17</v>
      </c>
      <c r="D65" s="16">
        <v>27</v>
      </c>
      <c r="E65" s="22">
        <v>-121.84829999999999</v>
      </c>
      <c r="F65" s="22">
        <v>36.794699999999999</v>
      </c>
      <c r="G65" s="1" t="s">
        <v>208</v>
      </c>
      <c r="H65" s="23">
        <v>40950</v>
      </c>
      <c r="I65" s="23">
        <v>40968</v>
      </c>
      <c r="J65" s="92">
        <v>306</v>
      </c>
      <c r="K65" s="25" t="s">
        <v>13</v>
      </c>
      <c r="L65" s="65" t="s">
        <v>191</v>
      </c>
      <c r="M65" s="1"/>
    </row>
    <row r="66" spans="1:13" ht="17" x14ac:dyDescent="0.2">
      <c r="A66" s="20">
        <v>69</v>
      </c>
      <c r="B66" s="20">
        <v>2</v>
      </c>
      <c r="C66" s="21" t="s">
        <v>17</v>
      </c>
      <c r="D66" s="16">
        <v>27</v>
      </c>
      <c r="E66" s="22">
        <v>-121.85463900000001</v>
      </c>
      <c r="F66" s="22">
        <v>36.798749999999998</v>
      </c>
      <c r="G66" s="1" t="s">
        <v>204</v>
      </c>
      <c r="H66" s="23">
        <v>40950</v>
      </c>
      <c r="I66" s="23">
        <v>40988</v>
      </c>
      <c r="J66" s="92">
        <v>330</v>
      </c>
      <c r="K66" s="25" t="s">
        <v>96</v>
      </c>
      <c r="L66" s="65" t="s">
        <v>32</v>
      </c>
      <c r="M66" s="1"/>
    </row>
    <row r="67" spans="1:13" ht="34" x14ac:dyDescent="0.2">
      <c r="A67" s="20">
        <v>70</v>
      </c>
      <c r="B67" s="20">
        <v>2</v>
      </c>
      <c r="C67" s="21" t="s">
        <v>17</v>
      </c>
      <c r="D67" s="16">
        <v>27</v>
      </c>
      <c r="E67" s="22">
        <v>-121.854743</v>
      </c>
      <c r="F67" s="22">
        <v>36.798882999999996</v>
      </c>
      <c r="G67" s="1" t="s">
        <v>187</v>
      </c>
      <c r="H67" s="23">
        <v>40950</v>
      </c>
      <c r="I67" s="23" t="s">
        <v>116</v>
      </c>
      <c r="J67" s="8">
        <v>333</v>
      </c>
      <c r="K67" s="25" t="s">
        <v>196</v>
      </c>
      <c r="L67" s="67" t="s">
        <v>150</v>
      </c>
      <c r="M67" s="1">
        <v>1</v>
      </c>
    </row>
    <row r="68" spans="1:13" ht="17" x14ac:dyDescent="0.2">
      <c r="A68" s="20">
        <v>82</v>
      </c>
      <c r="B68" s="20">
        <v>2</v>
      </c>
      <c r="C68" s="21" t="s">
        <v>19</v>
      </c>
      <c r="D68" s="16">
        <v>33</v>
      </c>
      <c r="E68" s="22">
        <v>-121.86906999999999</v>
      </c>
      <c r="F68" s="22">
        <v>36.795169999999999</v>
      </c>
      <c r="G68" s="1" t="s">
        <v>192</v>
      </c>
      <c r="H68" s="23">
        <v>40960</v>
      </c>
      <c r="I68" s="24" t="s">
        <v>33</v>
      </c>
      <c r="J68" s="92">
        <v>392</v>
      </c>
      <c r="K68" s="25" t="s">
        <v>13</v>
      </c>
      <c r="L68" s="65" t="s">
        <v>18</v>
      </c>
      <c r="M68" s="1"/>
    </row>
    <row r="69" spans="1:13" ht="34" x14ac:dyDescent="0.2">
      <c r="A69" s="20">
        <v>83</v>
      </c>
      <c r="B69" s="20">
        <v>2</v>
      </c>
      <c r="C69" s="21" t="s">
        <v>19</v>
      </c>
      <c r="D69" s="16">
        <v>33</v>
      </c>
      <c r="E69" s="22">
        <v>-121.882313</v>
      </c>
      <c r="F69" s="22">
        <v>36.795845</v>
      </c>
      <c r="G69" s="1" t="s">
        <v>57</v>
      </c>
      <c r="H69" s="23">
        <v>40960</v>
      </c>
      <c r="I69" s="23">
        <v>41160</v>
      </c>
      <c r="J69" s="10">
        <v>427</v>
      </c>
      <c r="K69" s="64" t="s">
        <v>195</v>
      </c>
      <c r="L69" s="65" t="s">
        <v>56</v>
      </c>
      <c r="M69" s="1"/>
    </row>
    <row r="70" spans="1:13" ht="34" x14ac:dyDescent="0.2">
      <c r="A70" s="20">
        <v>84</v>
      </c>
      <c r="B70" s="20">
        <v>2</v>
      </c>
      <c r="C70" s="44" t="s">
        <v>19</v>
      </c>
      <c r="D70" s="16">
        <v>33</v>
      </c>
      <c r="E70" s="40">
        <v>-121.88055</v>
      </c>
      <c r="F70" s="40">
        <v>36.793331999999999</v>
      </c>
      <c r="G70" s="1" t="s">
        <v>189</v>
      </c>
      <c r="H70" s="41">
        <v>40960</v>
      </c>
      <c r="I70" s="41">
        <v>41201</v>
      </c>
      <c r="J70" s="9">
        <v>415.21099900000002</v>
      </c>
      <c r="K70" s="25" t="s">
        <v>197</v>
      </c>
      <c r="L70" s="6" t="s">
        <v>87</v>
      </c>
      <c r="M70" s="24">
        <v>1</v>
      </c>
    </row>
    <row r="71" spans="1:13" ht="34" x14ac:dyDescent="0.2">
      <c r="A71" s="20">
        <v>85</v>
      </c>
      <c r="B71" s="20">
        <v>2</v>
      </c>
      <c r="C71" s="44" t="s">
        <v>19</v>
      </c>
      <c r="D71" s="16">
        <v>33</v>
      </c>
      <c r="E71" s="22">
        <v>-121.880548</v>
      </c>
      <c r="F71" s="22">
        <v>36.793258000000002</v>
      </c>
      <c r="G71" s="1" t="s">
        <v>189</v>
      </c>
      <c r="H71" s="23">
        <v>40960</v>
      </c>
      <c r="I71" s="23">
        <v>41201</v>
      </c>
      <c r="J71" s="8">
        <v>414.89401199999998</v>
      </c>
      <c r="K71" s="25" t="s">
        <v>197</v>
      </c>
      <c r="L71" s="5" t="s">
        <v>88</v>
      </c>
      <c r="M71" s="24">
        <v>1</v>
      </c>
    </row>
    <row r="72" spans="1:13" x14ac:dyDescent="0.2">
      <c r="A72" s="20">
        <v>86</v>
      </c>
      <c r="B72" s="20">
        <v>2</v>
      </c>
      <c r="C72" s="44" t="s">
        <v>19</v>
      </c>
      <c r="D72" s="16">
        <v>33</v>
      </c>
      <c r="E72" s="22"/>
      <c r="F72" s="22"/>
      <c r="G72" s="1"/>
      <c r="H72" s="23"/>
      <c r="I72" s="23"/>
      <c r="J72" s="8"/>
      <c r="K72" s="25"/>
      <c r="L72" s="76" t="s">
        <v>157</v>
      </c>
      <c r="M72" s="24"/>
    </row>
    <row r="73" spans="1:13" ht="34" x14ac:dyDescent="0.2">
      <c r="A73" s="20">
        <v>87</v>
      </c>
      <c r="B73" s="20">
        <v>2</v>
      </c>
      <c r="C73" s="21" t="s">
        <v>46</v>
      </c>
      <c r="D73" s="16">
        <v>28</v>
      </c>
      <c r="E73" s="22">
        <v>-121.822125</v>
      </c>
      <c r="F73" s="22">
        <v>36.796669999999999</v>
      </c>
      <c r="G73" s="1" t="s">
        <v>186</v>
      </c>
      <c r="H73" s="23">
        <v>41006</v>
      </c>
      <c r="I73" s="24" t="s">
        <v>33</v>
      </c>
      <c r="J73" s="8">
        <v>197.93038899999999</v>
      </c>
      <c r="K73" s="25" t="s">
        <v>196</v>
      </c>
      <c r="L73" s="65"/>
      <c r="M73" s="1">
        <v>1</v>
      </c>
    </row>
    <row r="74" spans="1:13" ht="34" x14ac:dyDescent="0.2">
      <c r="A74" s="16">
        <v>88</v>
      </c>
      <c r="B74" s="16">
        <v>2</v>
      </c>
      <c r="C74" s="17" t="s">
        <v>46</v>
      </c>
      <c r="D74" s="16">
        <v>28</v>
      </c>
      <c r="E74" s="11">
        <v>-121.823542</v>
      </c>
      <c r="F74" s="11">
        <v>36.793230999999999</v>
      </c>
      <c r="G74" s="2" t="s">
        <v>57</v>
      </c>
      <c r="H74" s="3">
        <v>41006</v>
      </c>
      <c r="I74" s="3">
        <v>41160</v>
      </c>
      <c r="J74" s="93">
        <v>216.5</v>
      </c>
      <c r="K74" s="64" t="s">
        <v>195</v>
      </c>
      <c r="L74" s="69" t="s">
        <v>56</v>
      </c>
      <c r="M74" s="2"/>
    </row>
    <row r="75" spans="1:13" ht="34" x14ac:dyDescent="0.2">
      <c r="A75" s="20">
        <v>89</v>
      </c>
      <c r="B75" s="20">
        <v>2</v>
      </c>
      <c r="C75" s="44" t="s">
        <v>46</v>
      </c>
      <c r="D75" s="16">
        <v>28</v>
      </c>
      <c r="E75" s="22">
        <v>-121.82246499999999</v>
      </c>
      <c r="F75" s="22">
        <v>36.794932000000003</v>
      </c>
      <c r="G75" s="1" t="s">
        <v>186</v>
      </c>
      <c r="H75" s="23">
        <v>41006</v>
      </c>
      <c r="I75" s="23">
        <v>41186</v>
      </c>
      <c r="J75" s="8">
        <v>204.185089</v>
      </c>
      <c r="K75" s="63" t="s">
        <v>196</v>
      </c>
      <c r="L75" s="5" t="s">
        <v>66</v>
      </c>
      <c r="M75" s="24">
        <v>1</v>
      </c>
    </row>
    <row r="76" spans="1:13" x14ac:dyDescent="0.2">
      <c r="A76" s="20">
        <v>90</v>
      </c>
      <c r="B76" s="20">
        <v>2</v>
      </c>
      <c r="C76" s="44" t="s">
        <v>46</v>
      </c>
      <c r="D76" s="16">
        <v>28</v>
      </c>
      <c r="E76" s="22"/>
      <c r="F76" s="22"/>
      <c r="G76" s="1"/>
      <c r="H76" s="23">
        <v>41006</v>
      </c>
      <c r="I76" s="23">
        <v>41282</v>
      </c>
      <c r="J76" s="8"/>
      <c r="K76" s="25"/>
      <c r="L76" s="70" t="s">
        <v>117</v>
      </c>
      <c r="M76" s="24"/>
    </row>
    <row r="77" spans="1:13" ht="34" x14ac:dyDescent="0.2">
      <c r="A77" s="20">
        <v>94</v>
      </c>
      <c r="B77" s="20">
        <v>2</v>
      </c>
      <c r="C77" s="21" t="s">
        <v>45</v>
      </c>
      <c r="D77" s="16">
        <v>34</v>
      </c>
      <c r="E77" s="22">
        <v>-121.84232900000001</v>
      </c>
      <c r="F77" s="22">
        <v>36.792062999999999</v>
      </c>
      <c r="G77" s="57" t="s">
        <v>186</v>
      </c>
      <c r="H77" s="23">
        <v>41006</v>
      </c>
      <c r="I77" s="24" t="s">
        <v>33</v>
      </c>
      <c r="J77" s="8">
        <v>274.95944200000002</v>
      </c>
      <c r="K77" s="25" t="s">
        <v>196</v>
      </c>
      <c r="L77" s="65"/>
      <c r="M77" s="1">
        <v>1</v>
      </c>
    </row>
    <row r="78" spans="1:13" ht="34" x14ac:dyDescent="0.2">
      <c r="A78" s="20">
        <v>95</v>
      </c>
      <c r="B78" s="20">
        <v>2</v>
      </c>
      <c r="C78" s="21" t="s">
        <v>45</v>
      </c>
      <c r="D78" s="16">
        <v>34</v>
      </c>
      <c r="E78" s="22">
        <v>-121.855766</v>
      </c>
      <c r="F78" s="22">
        <v>36.801613000000003</v>
      </c>
      <c r="G78" s="1" t="s">
        <v>57</v>
      </c>
      <c r="H78" s="23">
        <v>41006</v>
      </c>
      <c r="I78" s="23">
        <v>41160</v>
      </c>
      <c r="J78" s="94">
        <v>334</v>
      </c>
      <c r="K78" s="64" t="s">
        <v>195</v>
      </c>
      <c r="L78" s="65" t="s">
        <v>56</v>
      </c>
      <c r="M78" s="1"/>
    </row>
    <row r="79" spans="1:13" ht="17" x14ac:dyDescent="0.2">
      <c r="A79" s="20">
        <v>96</v>
      </c>
      <c r="B79" s="20">
        <v>2</v>
      </c>
      <c r="C79" s="21" t="s">
        <v>45</v>
      </c>
      <c r="D79" s="16">
        <v>34</v>
      </c>
      <c r="E79" s="22"/>
      <c r="F79" s="22"/>
      <c r="G79" s="1"/>
      <c r="H79" s="23">
        <v>41006</v>
      </c>
      <c r="I79" s="23">
        <v>41201</v>
      </c>
      <c r="J79" s="10"/>
      <c r="K79" s="64"/>
      <c r="L79" s="65" t="s">
        <v>160</v>
      </c>
      <c r="M79" s="1"/>
    </row>
    <row r="80" spans="1:13" ht="17" x14ac:dyDescent="0.2">
      <c r="A80" s="20">
        <v>96</v>
      </c>
      <c r="B80" s="20">
        <v>2</v>
      </c>
      <c r="C80" s="21" t="s">
        <v>45</v>
      </c>
      <c r="D80" s="16">
        <v>34</v>
      </c>
      <c r="E80" s="22"/>
      <c r="F80" s="22"/>
      <c r="G80" s="1"/>
      <c r="H80" s="23">
        <v>41006</v>
      </c>
      <c r="I80" s="23">
        <v>41438</v>
      </c>
      <c r="J80" s="10"/>
      <c r="K80" s="64"/>
      <c r="L80" s="72" t="s">
        <v>223</v>
      </c>
      <c r="M80" s="1"/>
    </row>
    <row r="81" spans="1:13" ht="34" x14ac:dyDescent="0.2">
      <c r="A81" s="20">
        <v>99</v>
      </c>
      <c r="B81" s="20">
        <v>2</v>
      </c>
      <c r="C81" s="21" t="s">
        <v>37</v>
      </c>
      <c r="D81" s="16" t="s">
        <v>8</v>
      </c>
      <c r="E81" s="22">
        <v>-121.880853</v>
      </c>
      <c r="F81" s="22">
        <v>36.793819999999997</v>
      </c>
      <c r="G81" s="57" t="s">
        <v>186</v>
      </c>
      <c r="H81" s="23">
        <v>41004</v>
      </c>
      <c r="I81" s="24" t="s">
        <v>33</v>
      </c>
      <c r="J81" s="8">
        <v>412.34732100000002</v>
      </c>
      <c r="K81" s="25" t="s">
        <v>196</v>
      </c>
      <c r="L81" s="65" t="s">
        <v>118</v>
      </c>
      <c r="M81" s="1">
        <v>1</v>
      </c>
    </row>
    <row r="82" spans="1:13" ht="34" x14ac:dyDescent="0.2">
      <c r="A82" s="20">
        <v>100</v>
      </c>
      <c r="B82" s="20">
        <v>2</v>
      </c>
      <c r="C82" s="21" t="s">
        <v>37</v>
      </c>
      <c r="D82" s="16" t="s">
        <v>8</v>
      </c>
      <c r="E82" s="22">
        <v>-121.880662</v>
      </c>
      <c r="F82" s="22">
        <v>36.79448</v>
      </c>
      <c r="G82" s="1" t="s">
        <v>187</v>
      </c>
      <c r="H82" s="23">
        <v>41004</v>
      </c>
      <c r="I82" s="23">
        <v>41024</v>
      </c>
      <c r="J82" s="8"/>
      <c r="K82" s="25"/>
      <c r="L82" s="65" t="s">
        <v>142</v>
      </c>
      <c r="M82" s="1"/>
    </row>
    <row r="83" spans="1:13" ht="17" x14ac:dyDescent="0.2">
      <c r="A83" s="20">
        <v>101</v>
      </c>
      <c r="B83" s="20">
        <v>2</v>
      </c>
      <c r="C83" s="21" t="s">
        <v>37</v>
      </c>
      <c r="D83" s="16" t="s">
        <v>8</v>
      </c>
      <c r="E83" s="22"/>
      <c r="F83" s="22"/>
      <c r="G83" s="1"/>
      <c r="H83" s="23">
        <v>41004</v>
      </c>
      <c r="I83" s="23">
        <v>41201</v>
      </c>
      <c r="J83" s="8"/>
      <c r="K83" s="25"/>
      <c r="L83" s="65" t="s">
        <v>89</v>
      </c>
      <c r="M83" s="1"/>
    </row>
    <row r="84" spans="1:13" ht="17" x14ac:dyDescent="0.2">
      <c r="A84" s="20">
        <v>102</v>
      </c>
      <c r="B84" s="20">
        <v>2</v>
      </c>
      <c r="C84" s="21" t="s">
        <v>37</v>
      </c>
      <c r="D84" s="16" t="s">
        <v>8</v>
      </c>
      <c r="E84" s="22"/>
      <c r="F84" s="22"/>
      <c r="G84" s="1"/>
      <c r="H84" s="23"/>
      <c r="I84" s="23"/>
      <c r="J84" s="8"/>
      <c r="K84" s="25"/>
      <c r="L84" s="72" t="s">
        <v>158</v>
      </c>
      <c r="M84" s="1"/>
    </row>
    <row r="85" spans="1:13" ht="34" x14ac:dyDescent="0.2">
      <c r="A85" s="20">
        <v>112</v>
      </c>
      <c r="B85" s="20">
        <v>2</v>
      </c>
      <c r="C85" s="21" t="s">
        <v>38</v>
      </c>
      <c r="D85" s="16" t="s">
        <v>8</v>
      </c>
      <c r="E85" s="22">
        <v>-121.88233700000001</v>
      </c>
      <c r="F85" s="22">
        <v>36.800873000000003</v>
      </c>
      <c r="G85" s="1" t="s">
        <v>186</v>
      </c>
      <c r="H85" s="23">
        <v>41004</v>
      </c>
      <c r="I85" s="24" t="s">
        <v>33</v>
      </c>
      <c r="J85" s="8">
        <v>263</v>
      </c>
      <c r="K85" s="25" t="s">
        <v>196</v>
      </c>
      <c r="L85" s="65"/>
      <c r="M85" s="1">
        <v>1</v>
      </c>
    </row>
    <row r="86" spans="1:13" ht="17" x14ac:dyDescent="0.2">
      <c r="A86" s="20">
        <v>113</v>
      </c>
      <c r="B86" s="20">
        <v>2</v>
      </c>
      <c r="C86" s="21" t="s">
        <v>38</v>
      </c>
      <c r="D86" s="16" t="s">
        <v>8</v>
      </c>
      <c r="E86" s="22"/>
      <c r="F86" s="22"/>
      <c r="G86" s="1"/>
      <c r="H86" s="23">
        <v>41004</v>
      </c>
      <c r="I86" s="23">
        <v>41023</v>
      </c>
      <c r="J86" s="8"/>
      <c r="K86" s="25"/>
      <c r="L86" s="95" t="s">
        <v>161</v>
      </c>
      <c r="M86" s="1"/>
    </row>
    <row r="87" spans="1:13" ht="34" x14ac:dyDescent="0.2">
      <c r="A87" s="20">
        <v>118</v>
      </c>
      <c r="B87" s="20">
        <v>2</v>
      </c>
      <c r="C87" s="21" t="s">
        <v>39</v>
      </c>
      <c r="D87" s="16" t="s">
        <v>8</v>
      </c>
      <c r="E87" s="22">
        <v>-121.879347</v>
      </c>
      <c r="F87" s="22">
        <v>36.797226999999999</v>
      </c>
      <c r="G87" s="57" t="s">
        <v>186</v>
      </c>
      <c r="H87" s="23">
        <v>41004</v>
      </c>
      <c r="I87" s="24" t="s">
        <v>33</v>
      </c>
      <c r="J87" s="8">
        <v>333.94293210000001</v>
      </c>
      <c r="K87" s="25" t="s">
        <v>196</v>
      </c>
      <c r="L87" s="65"/>
      <c r="M87" s="1">
        <v>1</v>
      </c>
    </row>
    <row r="88" spans="1:13" ht="17" x14ac:dyDescent="0.2">
      <c r="A88" s="20">
        <v>119</v>
      </c>
      <c r="B88" s="20">
        <v>2</v>
      </c>
      <c r="C88" s="21" t="s">
        <v>39</v>
      </c>
      <c r="D88" s="16" t="s">
        <v>8</v>
      </c>
      <c r="E88" s="22"/>
      <c r="F88" s="22"/>
      <c r="G88" s="57"/>
      <c r="H88" s="23">
        <v>41004</v>
      </c>
      <c r="I88" s="23">
        <v>41023</v>
      </c>
      <c r="J88" s="8"/>
      <c r="K88" s="25"/>
      <c r="L88" s="67" t="s">
        <v>162</v>
      </c>
      <c r="M88" s="1"/>
    </row>
    <row r="89" spans="1:13" ht="34" x14ac:dyDescent="0.2">
      <c r="A89" s="26">
        <v>9</v>
      </c>
      <c r="B89" s="26">
        <v>3</v>
      </c>
      <c r="C89" s="27" t="s">
        <v>85</v>
      </c>
      <c r="D89" s="18">
        <v>28</v>
      </c>
      <c r="E89" s="22">
        <v>-121.83868</v>
      </c>
      <c r="F89" s="22">
        <v>36.751919999999998</v>
      </c>
      <c r="G89" s="57" t="s">
        <v>186</v>
      </c>
      <c r="H89" s="34">
        <v>41205</v>
      </c>
      <c r="I89" s="24" t="s">
        <v>33</v>
      </c>
      <c r="J89" s="7">
        <v>23.9</v>
      </c>
      <c r="K89" s="25" t="s">
        <v>196</v>
      </c>
      <c r="L89" s="65"/>
      <c r="M89" s="24">
        <v>1</v>
      </c>
    </row>
    <row r="90" spans="1:13" ht="34" x14ac:dyDescent="0.2">
      <c r="A90" s="26">
        <v>10</v>
      </c>
      <c r="B90" s="26">
        <v>3</v>
      </c>
      <c r="C90" s="27" t="s">
        <v>85</v>
      </c>
      <c r="D90" s="18">
        <v>28</v>
      </c>
      <c r="E90" s="22">
        <v>-121.838947</v>
      </c>
      <c r="F90" s="22">
        <v>36.752291999999997</v>
      </c>
      <c r="G90" s="57" t="s">
        <v>186</v>
      </c>
      <c r="H90" s="34">
        <v>41205</v>
      </c>
      <c r="I90" s="23">
        <v>41471</v>
      </c>
      <c r="J90" s="8">
        <v>28.986763</v>
      </c>
      <c r="K90" s="25" t="s">
        <v>196</v>
      </c>
      <c r="L90" s="67" t="s">
        <v>156</v>
      </c>
      <c r="M90" s="24"/>
    </row>
    <row r="91" spans="1:13" ht="34" x14ac:dyDescent="0.2">
      <c r="A91" s="26">
        <v>16</v>
      </c>
      <c r="B91" s="26">
        <v>3</v>
      </c>
      <c r="C91" s="27" t="s">
        <v>71</v>
      </c>
      <c r="D91" s="18">
        <v>10</v>
      </c>
      <c r="E91" s="22">
        <v>-121.845658</v>
      </c>
      <c r="F91" s="22">
        <v>36.793557</v>
      </c>
      <c r="G91" s="1" t="s">
        <v>190</v>
      </c>
      <c r="H91" s="23">
        <v>41187</v>
      </c>
      <c r="I91" s="23" t="s">
        <v>33</v>
      </c>
      <c r="J91" s="8">
        <v>290.3</v>
      </c>
      <c r="K91" s="25" t="s">
        <v>216</v>
      </c>
      <c r="L91" s="5" t="s">
        <v>72</v>
      </c>
      <c r="M91" s="24">
        <v>1</v>
      </c>
    </row>
    <row r="92" spans="1:13" ht="34" x14ac:dyDescent="0.2">
      <c r="A92" s="26">
        <v>17</v>
      </c>
      <c r="B92" s="26">
        <v>3</v>
      </c>
      <c r="C92" s="27" t="s">
        <v>71</v>
      </c>
      <c r="D92" s="26">
        <v>10</v>
      </c>
      <c r="E92" s="104">
        <v>-121.849948</v>
      </c>
      <c r="F92" s="104">
        <v>36.795487000000001</v>
      </c>
      <c r="G92" s="57" t="s">
        <v>186</v>
      </c>
      <c r="H92" s="99">
        <v>41187</v>
      </c>
      <c r="I92" s="57" t="s">
        <v>112</v>
      </c>
      <c r="J92" s="58">
        <v>300.457336</v>
      </c>
      <c r="K92" s="25" t="s">
        <v>196</v>
      </c>
      <c r="L92" s="68" t="s">
        <v>143</v>
      </c>
      <c r="M92" s="60">
        <v>1</v>
      </c>
    </row>
    <row r="93" spans="1:13" ht="34" x14ac:dyDescent="0.2">
      <c r="A93" s="26">
        <v>23</v>
      </c>
      <c r="B93" s="26">
        <v>3</v>
      </c>
      <c r="C93" s="27" t="s">
        <v>69</v>
      </c>
      <c r="D93" s="18">
        <v>20</v>
      </c>
      <c r="E93" s="22">
        <v>-121.903352</v>
      </c>
      <c r="F93" s="22">
        <v>36.788575000000002</v>
      </c>
      <c r="G93" s="1" t="s">
        <v>190</v>
      </c>
      <c r="H93" s="23">
        <v>41187</v>
      </c>
      <c r="I93" s="23" t="s">
        <v>33</v>
      </c>
      <c r="J93" s="8">
        <v>526.29999999999995</v>
      </c>
      <c r="K93" s="25" t="s">
        <v>216</v>
      </c>
      <c r="L93" s="5" t="s">
        <v>70</v>
      </c>
      <c r="M93" s="24">
        <v>1</v>
      </c>
    </row>
    <row r="94" spans="1:13" ht="34" x14ac:dyDescent="0.2">
      <c r="A94" s="26">
        <v>24</v>
      </c>
      <c r="B94" s="26">
        <v>3</v>
      </c>
      <c r="C94" s="27" t="s">
        <v>69</v>
      </c>
      <c r="D94" s="26">
        <v>20</v>
      </c>
      <c r="E94" s="104">
        <v>-121.90338300000001</v>
      </c>
      <c r="F94" s="104">
        <v>36.78725</v>
      </c>
      <c r="G94" s="57" t="s">
        <v>186</v>
      </c>
      <c r="H94" s="99">
        <v>41187</v>
      </c>
      <c r="I94" s="57" t="s">
        <v>112</v>
      </c>
      <c r="J94" s="58">
        <v>523.23870799999997</v>
      </c>
      <c r="K94" s="25" t="s">
        <v>196</v>
      </c>
      <c r="L94" s="68" t="s">
        <v>144</v>
      </c>
      <c r="M94" s="60">
        <v>1</v>
      </c>
    </row>
    <row r="95" spans="1:13" ht="34" x14ac:dyDescent="0.2">
      <c r="A95" s="26">
        <v>29</v>
      </c>
      <c r="B95" s="26">
        <v>3</v>
      </c>
      <c r="C95" s="27" t="s">
        <v>67</v>
      </c>
      <c r="D95" s="18">
        <v>30</v>
      </c>
      <c r="E95" s="22">
        <v>-121.96928</v>
      </c>
      <c r="F95" s="22">
        <v>36.765528000000003</v>
      </c>
      <c r="G95" s="1" t="s">
        <v>190</v>
      </c>
      <c r="H95" s="23">
        <v>41187</v>
      </c>
      <c r="I95" s="23" t="s">
        <v>33</v>
      </c>
      <c r="J95" s="8">
        <v>829.1</v>
      </c>
      <c r="K95" s="25" t="s">
        <v>216</v>
      </c>
      <c r="L95" s="5" t="s">
        <v>68</v>
      </c>
      <c r="M95" s="24">
        <v>1</v>
      </c>
    </row>
    <row r="96" spans="1:13" ht="34" x14ac:dyDescent="0.2">
      <c r="A96" s="26">
        <v>30</v>
      </c>
      <c r="B96" s="26">
        <v>3</v>
      </c>
      <c r="C96" s="27" t="s">
        <v>67</v>
      </c>
      <c r="D96" s="26">
        <v>30</v>
      </c>
      <c r="E96" s="104">
        <v>-121.96988</v>
      </c>
      <c r="F96" s="104">
        <v>36.765045000000001</v>
      </c>
      <c r="G96" s="57" t="s">
        <v>186</v>
      </c>
      <c r="H96" s="99">
        <v>41187</v>
      </c>
      <c r="I96" s="57" t="s">
        <v>112</v>
      </c>
      <c r="J96" s="58">
        <v>816.97058100000004</v>
      </c>
      <c r="K96" s="25" t="s">
        <v>196</v>
      </c>
      <c r="L96" s="68" t="s">
        <v>145</v>
      </c>
      <c r="M96" s="60">
        <v>1</v>
      </c>
    </row>
    <row r="97" spans="1:13" ht="34" x14ac:dyDescent="0.2">
      <c r="A97" s="26">
        <v>35</v>
      </c>
      <c r="B97" s="26">
        <v>3</v>
      </c>
      <c r="C97" s="27" t="s">
        <v>75</v>
      </c>
      <c r="D97" s="18">
        <v>80</v>
      </c>
      <c r="E97" s="22">
        <v>-122.017172</v>
      </c>
      <c r="F97" s="22">
        <v>36.736097999999998</v>
      </c>
      <c r="G97" s="1" t="s">
        <v>190</v>
      </c>
      <c r="H97" s="23">
        <v>41188</v>
      </c>
      <c r="I97" s="23" t="s">
        <v>33</v>
      </c>
      <c r="J97" s="8">
        <v>1285.9000000000001</v>
      </c>
      <c r="K97" s="25" t="s">
        <v>219</v>
      </c>
      <c r="L97" s="5" t="s">
        <v>76</v>
      </c>
      <c r="M97" s="24">
        <v>1</v>
      </c>
    </row>
    <row r="98" spans="1:13" ht="34" x14ac:dyDescent="0.2">
      <c r="A98" s="26">
        <v>36</v>
      </c>
      <c r="B98" s="26">
        <v>3</v>
      </c>
      <c r="C98" s="27" t="s">
        <v>75</v>
      </c>
      <c r="D98" s="26">
        <v>80</v>
      </c>
      <c r="E98" s="104">
        <v>-122.01647</v>
      </c>
      <c r="F98" s="104">
        <v>36.735897999999999</v>
      </c>
      <c r="G98" s="57" t="s">
        <v>186</v>
      </c>
      <c r="H98" s="99">
        <v>41188</v>
      </c>
      <c r="I98" s="57" t="s">
        <v>113</v>
      </c>
      <c r="J98" s="58">
        <v>1263.4454350000001</v>
      </c>
      <c r="K98" s="25" t="s">
        <v>196</v>
      </c>
      <c r="L98" s="68" t="s">
        <v>146</v>
      </c>
      <c r="M98" s="60">
        <v>1</v>
      </c>
    </row>
    <row r="99" spans="1:13" ht="34" x14ac:dyDescent="0.2">
      <c r="A99" s="26">
        <v>41</v>
      </c>
      <c r="B99" s="26">
        <v>3</v>
      </c>
      <c r="C99" s="27" t="s">
        <v>73</v>
      </c>
      <c r="D99" s="18">
        <v>63</v>
      </c>
      <c r="E99" s="22">
        <v>-122.012833</v>
      </c>
      <c r="F99" s="22">
        <v>36.716332999999999</v>
      </c>
      <c r="G99" s="1" t="s">
        <v>190</v>
      </c>
      <c r="H99" s="23">
        <v>41188</v>
      </c>
      <c r="I99" s="23" t="s">
        <v>33</v>
      </c>
      <c r="J99" s="8">
        <v>1438.7</v>
      </c>
      <c r="K99" s="25" t="s">
        <v>216</v>
      </c>
      <c r="L99" s="5" t="s">
        <v>74</v>
      </c>
      <c r="M99" s="24">
        <v>1</v>
      </c>
    </row>
    <row r="100" spans="1:13" x14ac:dyDescent="0.2">
      <c r="A100" s="26">
        <v>42</v>
      </c>
      <c r="B100" s="26">
        <v>3</v>
      </c>
      <c r="C100" s="27" t="s">
        <v>73</v>
      </c>
      <c r="D100" s="18">
        <v>63</v>
      </c>
      <c r="E100" s="22"/>
      <c r="F100" s="22"/>
      <c r="G100" s="1"/>
      <c r="H100" s="23">
        <v>41188</v>
      </c>
      <c r="I100" s="23" t="s">
        <v>114</v>
      </c>
      <c r="J100" s="8"/>
      <c r="K100" s="25"/>
      <c r="L100" s="70" t="s">
        <v>103</v>
      </c>
      <c r="M100" s="24"/>
    </row>
    <row r="101" spans="1:13" ht="34" x14ac:dyDescent="0.2">
      <c r="A101" s="26">
        <v>47</v>
      </c>
      <c r="B101" s="26">
        <v>3</v>
      </c>
      <c r="C101" s="27" t="s">
        <v>78</v>
      </c>
      <c r="D101" s="18">
        <v>65</v>
      </c>
      <c r="E101" s="22">
        <v>-122.089775</v>
      </c>
      <c r="F101" s="22">
        <v>36.702362999999998</v>
      </c>
      <c r="G101" s="1" t="s">
        <v>193</v>
      </c>
      <c r="H101" s="23">
        <v>41200</v>
      </c>
      <c r="I101" s="23" t="s">
        <v>33</v>
      </c>
      <c r="J101" s="8">
        <v>1824.5</v>
      </c>
      <c r="K101" s="25" t="s">
        <v>216</v>
      </c>
      <c r="L101" s="5" t="s">
        <v>79</v>
      </c>
      <c r="M101" s="24">
        <v>1</v>
      </c>
    </row>
    <row r="102" spans="1:13" ht="34" x14ac:dyDescent="0.2">
      <c r="A102" s="26">
        <v>48</v>
      </c>
      <c r="B102" s="26">
        <v>3</v>
      </c>
      <c r="C102" s="27" t="s">
        <v>78</v>
      </c>
      <c r="D102" s="26">
        <v>65</v>
      </c>
      <c r="E102" s="104">
        <v>-122.08884</v>
      </c>
      <c r="F102" s="104">
        <v>36.700760000000002</v>
      </c>
      <c r="G102" s="1" t="s">
        <v>189</v>
      </c>
      <c r="H102" s="99">
        <v>41200</v>
      </c>
      <c r="I102" s="57" t="s">
        <v>115</v>
      </c>
      <c r="J102" s="58">
        <v>1825.7163089999999</v>
      </c>
      <c r="K102" s="25" t="s">
        <v>197</v>
      </c>
      <c r="L102" s="68" t="s">
        <v>147</v>
      </c>
      <c r="M102" s="60">
        <v>1</v>
      </c>
    </row>
    <row r="103" spans="1:13" ht="34" x14ac:dyDescent="0.2">
      <c r="A103" s="26">
        <v>53</v>
      </c>
      <c r="B103" s="26">
        <v>3</v>
      </c>
      <c r="C103" s="27" t="s">
        <v>77</v>
      </c>
      <c r="D103" s="18">
        <v>74</v>
      </c>
      <c r="E103" s="22">
        <v>-122.098742</v>
      </c>
      <c r="F103" s="22">
        <v>36.701909999999998</v>
      </c>
      <c r="G103" s="1" t="s">
        <v>193</v>
      </c>
      <c r="H103" s="23">
        <v>41200</v>
      </c>
      <c r="I103" s="23" t="s">
        <v>33</v>
      </c>
      <c r="J103" s="8">
        <v>1851</v>
      </c>
      <c r="K103" s="25" t="s">
        <v>216</v>
      </c>
      <c r="L103" s="5" t="s">
        <v>84</v>
      </c>
      <c r="M103" s="24">
        <v>1</v>
      </c>
    </row>
    <row r="104" spans="1:13" ht="34" x14ac:dyDescent="0.2">
      <c r="A104" s="26">
        <v>54</v>
      </c>
      <c r="B104" s="26">
        <v>3</v>
      </c>
      <c r="C104" s="27" t="s">
        <v>77</v>
      </c>
      <c r="D104" s="26">
        <v>74</v>
      </c>
      <c r="E104" s="104">
        <v>-122.098372</v>
      </c>
      <c r="F104" s="104">
        <v>36.701549</v>
      </c>
      <c r="G104" s="1" t="s">
        <v>189</v>
      </c>
      <c r="H104" s="99">
        <v>41200</v>
      </c>
      <c r="I104" s="57" t="s">
        <v>115</v>
      </c>
      <c r="J104" s="58">
        <v>1849.3695070000001</v>
      </c>
      <c r="K104" s="25" t="s">
        <v>197</v>
      </c>
      <c r="L104" s="68" t="s">
        <v>148</v>
      </c>
      <c r="M104" s="60">
        <v>1</v>
      </c>
    </row>
    <row r="105" spans="1:13" ht="51" x14ac:dyDescent="0.2">
      <c r="A105" s="26">
        <v>63</v>
      </c>
      <c r="B105" s="26">
        <v>3</v>
      </c>
      <c r="C105" s="27" t="s">
        <v>182</v>
      </c>
      <c r="D105" s="18">
        <v>43</v>
      </c>
      <c r="E105" s="22">
        <v>-122.093869</v>
      </c>
      <c r="F105" s="22">
        <v>36.701784000000004</v>
      </c>
      <c r="G105" s="1" t="s">
        <v>188</v>
      </c>
      <c r="H105" s="23">
        <v>41199</v>
      </c>
      <c r="I105" s="23" t="s">
        <v>33</v>
      </c>
      <c r="J105" s="8">
        <v>1837.78</v>
      </c>
      <c r="K105" s="25" t="s">
        <v>188</v>
      </c>
      <c r="L105" s="5" t="s">
        <v>183</v>
      </c>
      <c r="M105" s="24">
        <v>1</v>
      </c>
    </row>
    <row r="106" spans="1:13" ht="51" x14ac:dyDescent="0.2">
      <c r="A106" s="26">
        <v>64</v>
      </c>
      <c r="B106" s="26">
        <v>3</v>
      </c>
      <c r="C106" s="27" t="s">
        <v>182</v>
      </c>
      <c r="D106" s="18">
        <v>43</v>
      </c>
      <c r="E106" s="22">
        <v>-122.093842</v>
      </c>
      <c r="F106" s="22">
        <v>36.701658000000002</v>
      </c>
      <c r="G106" s="1" t="s">
        <v>188</v>
      </c>
      <c r="H106" s="23">
        <v>41199</v>
      </c>
      <c r="I106" s="23" t="s">
        <v>104</v>
      </c>
      <c r="J106" s="8">
        <v>1838.2</v>
      </c>
      <c r="K106" s="25" t="s">
        <v>188</v>
      </c>
      <c r="L106" s="70" t="s">
        <v>184</v>
      </c>
      <c r="M106" s="24"/>
    </row>
    <row r="107" spans="1:13" ht="34" x14ac:dyDescent="0.2">
      <c r="A107" s="26">
        <v>71</v>
      </c>
      <c r="B107" s="26">
        <v>3</v>
      </c>
      <c r="C107" s="27" t="s">
        <v>58</v>
      </c>
      <c r="D107" s="18">
        <v>27</v>
      </c>
      <c r="E107" s="22">
        <v>-121.844258</v>
      </c>
      <c r="F107" s="22">
        <v>36.792993000000003</v>
      </c>
      <c r="G107" s="1" t="s">
        <v>186</v>
      </c>
      <c r="H107" s="23">
        <v>41186</v>
      </c>
      <c r="I107" s="23" t="s">
        <v>33</v>
      </c>
      <c r="J107" s="8">
        <v>282.68377700000002</v>
      </c>
      <c r="K107" s="25" t="s">
        <v>196</v>
      </c>
      <c r="L107" s="5" t="s">
        <v>65</v>
      </c>
      <c r="M107" s="24">
        <v>1</v>
      </c>
    </row>
    <row r="108" spans="1:13" ht="34" x14ac:dyDescent="0.2">
      <c r="A108" s="26">
        <v>72</v>
      </c>
      <c r="B108" s="26">
        <v>3</v>
      </c>
      <c r="C108" s="27" t="s">
        <v>58</v>
      </c>
      <c r="D108" s="18">
        <v>27</v>
      </c>
      <c r="E108" s="22"/>
      <c r="F108" s="22"/>
      <c r="G108" s="1"/>
      <c r="H108" s="23">
        <v>41186</v>
      </c>
      <c r="I108" s="23" t="s">
        <v>90</v>
      </c>
      <c r="J108" s="8">
        <v>335</v>
      </c>
      <c r="K108" s="25" t="s">
        <v>195</v>
      </c>
      <c r="L108" s="88" t="s">
        <v>93</v>
      </c>
      <c r="M108" s="24"/>
    </row>
    <row r="109" spans="1:13" x14ac:dyDescent="0.2">
      <c r="A109" s="26">
        <v>73</v>
      </c>
      <c r="B109" s="26">
        <v>3</v>
      </c>
      <c r="C109" s="27" t="s">
        <v>58</v>
      </c>
      <c r="D109" s="18">
        <v>27</v>
      </c>
      <c r="E109" s="22">
        <v>-121.804417</v>
      </c>
      <c r="F109" s="22">
        <v>36.842917</v>
      </c>
      <c r="G109" s="1"/>
      <c r="H109" s="23">
        <v>41186</v>
      </c>
      <c r="I109" s="23">
        <v>43029</v>
      </c>
      <c r="J109" s="8"/>
      <c r="K109" s="25"/>
      <c r="L109" s="88" t="s">
        <v>226</v>
      </c>
      <c r="M109" s="24"/>
    </row>
    <row r="110" spans="1:13" ht="34" x14ac:dyDescent="0.2">
      <c r="A110" s="26">
        <v>76</v>
      </c>
      <c r="B110" s="26">
        <v>3</v>
      </c>
      <c r="C110" s="27" t="s">
        <v>61</v>
      </c>
      <c r="D110" s="18">
        <v>89</v>
      </c>
      <c r="E110" s="22">
        <v>-121.844238</v>
      </c>
      <c r="F110" s="22">
        <v>36.793011999999997</v>
      </c>
      <c r="G110" s="1" t="s">
        <v>186</v>
      </c>
      <c r="H110" s="23">
        <v>41186</v>
      </c>
      <c r="I110" s="23" t="s">
        <v>33</v>
      </c>
      <c r="J110" s="8">
        <v>282.66238399999997</v>
      </c>
      <c r="K110" s="63" t="s">
        <v>196</v>
      </c>
      <c r="L110" s="5" t="s">
        <v>80</v>
      </c>
      <c r="M110" s="24">
        <v>1</v>
      </c>
    </row>
    <row r="111" spans="1:13" ht="17" x14ac:dyDescent="0.2">
      <c r="A111" s="26">
        <v>77</v>
      </c>
      <c r="B111" s="26">
        <v>3</v>
      </c>
      <c r="C111" s="27" t="s">
        <v>61</v>
      </c>
      <c r="D111" s="18">
        <v>89</v>
      </c>
      <c r="E111" s="22"/>
      <c r="F111" s="22"/>
      <c r="G111" s="1"/>
      <c r="H111" s="23">
        <v>41186</v>
      </c>
      <c r="I111" s="23">
        <v>41249</v>
      </c>
      <c r="J111" s="8">
        <v>321</v>
      </c>
      <c r="K111" s="25" t="s">
        <v>92</v>
      </c>
      <c r="L111" s="76" t="s">
        <v>168</v>
      </c>
      <c r="M111" s="24"/>
    </row>
    <row r="112" spans="1:13" ht="34" x14ac:dyDescent="0.2">
      <c r="A112" s="26">
        <v>91</v>
      </c>
      <c r="B112" s="26">
        <v>3</v>
      </c>
      <c r="C112" s="27" t="s">
        <v>62</v>
      </c>
      <c r="D112" s="18">
        <v>31</v>
      </c>
      <c r="E112" s="40">
        <v>-121.822462</v>
      </c>
      <c r="F112" s="40">
        <v>36.794936999999997</v>
      </c>
      <c r="G112" s="39" t="s">
        <v>186</v>
      </c>
      <c r="H112" s="41">
        <v>41186</v>
      </c>
      <c r="I112" s="41" t="s">
        <v>33</v>
      </c>
      <c r="J112" s="9">
        <v>204.90983600000001</v>
      </c>
      <c r="K112" s="63" t="s">
        <v>196</v>
      </c>
      <c r="L112" s="6" t="s">
        <v>62</v>
      </c>
      <c r="M112" s="24">
        <v>1</v>
      </c>
    </row>
    <row r="113" spans="1:29" ht="17" x14ac:dyDescent="0.2">
      <c r="A113" s="26">
        <v>92</v>
      </c>
      <c r="B113" s="26">
        <v>3</v>
      </c>
      <c r="C113" s="27" t="s">
        <v>62</v>
      </c>
      <c r="D113" s="26">
        <v>31</v>
      </c>
      <c r="E113" s="59">
        <v>-121.849947</v>
      </c>
      <c r="F113" s="59">
        <v>36.794531999999997</v>
      </c>
      <c r="G113" s="1" t="s">
        <v>175</v>
      </c>
      <c r="H113" s="23">
        <v>41186</v>
      </c>
      <c r="I113" s="91">
        <v>41368</v>
      </c>
      <c r="J113" s="61">
        <v>305.3</v>
      </c>
      <c r="K113" s="25" t="s">
        <v>197</v>
      </c>
      <c r="L113" s="68" t="s">
        <v>174</v>
      </c>
      <c r="M113" s="60"/>
    </row>
    <row r="114" spans="1:29" ht="34" x14ac:dyDescent="0.2">
      <c r="A114" s="26">
        <v>106</v>
      </c>
      <c r="B114" s="26">
        <v>3</v>
      </c>
      <c r="C114" s="27" t="s">
        <v>86</v>
      </c>
      <c r="D114" s="18">
        <v>41</v>
      </c>
      <c r="E114" s="22">
        <v>-121.847849</v>
      </c>
      <c r="F114" s="22">
        <v>36.794257000000002</v>
      </c>
      <c r="G114" s="1" t="s">
        <v>189</v>
      </c>
      <c r="H114" s="23">
        <v>41191</v>
      </c>
      <c r="I114" s="23" t="s">
        <v>33</v>
      </c>
      <c r="J114" s="8">
        <v>299.90033</v>
      </c>
      <c r="K114" s="25" t="s">
        <v>197</v>
      </c>
      <c r="L114" s="5" t="s">
        <v>83</v>
      </c>
      <c r="M114" s="24">
        <v>1</v>
      </c>
    </row>
    <row r="115" spans="1:29" ht="17" x14ac:dyDescent="0.2">
      <c r="A115" s="26">
        <v>107</v>
      </c>
      <c r="B115" s="26">
        <v>3</v>
      </c>
      <c r="C115" s="27" t="s">
        <v>86</v>
      </c>
      <c r="D115" s="18">
        <v>41</v>
      </c>
      <c r="E115" s="22"/>
      <c r="F115" s="22"/>
      <c r="G115" s="1"/>
      <c r="H115" s="23">
        <v>41191</v>
      </c>
      <c r="I115" s="23">
        <v>41286</v>
      </c>
      <c r="J115" s="8">
        <v>330</v>
      </c>
      <c r="K115" s="64" t="s">
        <v>91</v>
      </c>
      <c r="L115" s="5"/>
      <c r="M115" s="24"/>
    </row>
    <row r="116" spans="1:29" ht="34" x14ac:dyDescent="0.2">
      <c r="A116" s="26">
        <v>108</v>
      </c>
      <c r="B116" s="26">
        <v>3</v>
      </c>
      <c r="C116" s="27" t="s">
        <v>86</v>
      </c>
      <c r="D116" s="18">
        <v>41</v>
      </c>
      <c r="E116" s="22">
        <v>-121.854547</v>
      </c>
      <c r="F116" s="22">
        <v>36.797756999999997</v>
      </c>
      <c r="G116" s="1" t="s">
        <v>186</v>
      </c>
      <c r="H116" s="23">
        <v>41191</v>
      </c>
      <c r="I116" s="23">
        <v>41257</v>
      </c>
      <c r="J116" s="8">
        <v>321.14</v>
      </c>
      <c r="K116" s="63" t="s">
        <v>196</v>
      </c>
      <c r="L116" s="5" t="s">
        <v>170</v>
      </c>
      <c r="M116" s="24">
        <v>1</v>
      </c>
    </row>
    <row r="117" spans="1:29" ht="17" x14ac:dyDescent="0.2">
      <c r="A117" s="26">
        <v>109</v>
      </c>
      <c r="B117" s="26">
        <v>3</v>
      </c>
      <c r="C117" s="27" t="s">
        <v>86</v>
      </c>
      <c r="D117" s="18">
        <v>41</v>
      </c>
      <c r="E117" s="22">
        <v>-121.85599999999999</v>
      </c>
      <c r="F117" s="22">
        <v>36.799999999999997</v>
      </c>
      <c r="G117" s="1" t="s">
        <v>208</v>
      </c>
      <c r="H117" s="23">
        <v>41191</v>
      </c>
      <c r="I117" s="23">
        <v>41285</v>
      </c>
      <c r="J117" s="8"/>
      <c r="K117" s="63"/>
      <c r="L117" s="5" t="s">
        <v>120</v>
      </c>
      <c r="M117" s="24"/>
    </row>
    <row r="118" spans="1:29" x14ac:dyDescent="0.2">
      <c r="A118" s="26">
        <v>110</v>
      </c>
      <c r="B118" s="26">
        <v>3</v>
      </c>
      <c r="C118" s="27" t="s">
        <v>86</v>
      </c>
      <c r="D118" s="18">
        <v>41</v>
      </c>
      <c r="E118" s="22"/>
      <c r="F118" s="22"/>
      <c r="G118" s="1"/>
      <c r="H118" s="23">
        <v>41191</v>
      </c>
      <c r="I118" s="23">
        <v>41300</v>
      </c>
      <c r="J118" s="8"/>
      <c r="K118" s="63"/>
      <c r="L118" s="5" t="s">
        <v>172</v>
      </c>
      <c r="M118" s="24"/>
    </row>
    <row r="119" spans="1:29" x14ac:dyDescent="0.2">
      <c r="A119" s="26">
        <v>111</v>
      </c>
      <c r="B119" s="26">
        <v>3</v>
      </c>
      <c r="C119" s="27" t="s">
        <v>86</v>
      </c>
      <c r="D119" s="18">
        <v>41</v>
      </c>
      <c r="E119" s="22"/>
      <c r="F119" s="22"/>
      <c r="G119" s="1"/>
      <c r="H119" s="23">
        <v>41191</v>
      </c>
      <c r="I119" s="23">
        <v>41471</v>
      </c>
      <c r="J119" s="8"/>
      <c r="K119" s="63"/>
      <c r="L119" s="5" t="s">
        <v>176</v>
      </c>
      <c r="M119" s="24"/>
    </row>
    <row r="120" spans="1:29" ht="34" x14ac:dyDescent="0.2">
      <c r="A120" s="26">
        <v>112</v>
      </c>
      <c r="B120" s="26">
        <v>3</v>
      </c>
      <c r="C120" s="27" t="s">
        <v>86</v>
      </c>
      <c r="D120" s="18">
        <v>41</v>
      </c>
      <c r="E120" s="22">
        <v>-121.85615</v>
      </c>
      <c r="F120" s="22">
        <v>36.80012</v>
      </c>
      <c r="G120" s="1" t="s">
        <v>209</v>
      </c>
      <c r="H120" s="23">
        <v>41191</v>
      </c>
      <c r="I120" s="23">
        <v>41481</v>
      </c>
      <c r="J120" s="8"/>
      <c r="K120" s="24"/>
      <c r="L120" s="24" t="s">
        <v>173</v>
      </c>
      <c r="M120" s="24"/>
    </row>
    <row r="121" spans="1:29" ht="34" x14ac:dyDescent="0.2">
      <c r="A121" s="26">
        <v>113</v>
      </c>
      <c r="B121" s="26">
        <v>3</v>
      </c>
      <c r="C121" s="27" t="s">
        <v>86</v>
      </c>
      <c r="D121" s="18">
        <v>41</v>
      </c>
      <c r="E121" s="22">
        <v>-121.856183</v>
      </c>
      <c r="F121" s="22">
        <v>36.800040000000003</v>
      </c>
      <c r="G121" s="57" t="s">
        <v>211</v>
      </c>
      <c r="H121" s="23">
        <v>41191</v>
      </c>
      <c r="I121" s="23">
        <v>41517</v>
      </c>
      <c r="J121" s="8"/>
      <c r="K121" s="63"/>
      <c r="L121" s="76" t="s">
        <v>212</v>
      </c>
      <c r="M121" s="24"/>
    </row>
    <row r="122" spans="1:29" ht="34" x14ac:dyDescent="0.2">
      <c r="A122" s="26">
        <v>114</v>
      </c>
      <c r="B122" s="26">
        <v>3</v>
      </c>
      <c r="C122" s="27" t="s">
        <v>63</v>
      </c>
      <c r="D122" s="18" t="s">
        <v>8</v>
      </c>
      <c r="E122" s="22">
        <v>-121.851702</v>
      </c>
      <c r="F122" s="22">
        <v>36.793801999999999</v>
      </c>
      <c r="G122" s="1" t="s">
        <v>187</v>
      </c>
      <c r="H122" s="23">
        <v>41186</v>
      </c>
      <c r="I122" s="23" t="s">
        <v>33</v>
      </c>
      <c r="J122" s="8">
        <v>206.7</v>
      </c>
      <c r="K122" s="63" t="s">
        <v>97</v>
      </c>
      <c r="L122" s="5" t="s">
        <v>82</v>
      </c>
      <c r="M122" s="24">
        <v>1</v>
      </c>
    </row>
    <row r="123" spans="1:29" x14ac:dyDescent="0.2">
      <c r="A123" s="26">
        <v>115</v>
      </c>
      <c r="B123" s="26">
        <v>3</v>
      </c>
      <c r="C123" s="27" t="s">
        <v>63</v>
      </c>
      <c r="D123" s="18"/>
      <c r="E123" s="22"/>
      <c r="F123" s="22"/>
      <c r="G123" s="1"/>
      <c r="H123" s="23">
        <v>41186</v>
      </c>
      <c r="I123" s="23">
        <v>41310</v>
      </c>
      <c r="J123" s="8"/>
      <c r="K123" s="25"/>
      <c r="L123" s="70" t="s">
        <v>163</v>
      </c>
      <c r="M123" s="24"/>
    </row>
    <row r="124" spans="1:29" ht="34" x14ac:dyDescent="0.2">
      <c r="A124" s="26">
        <v>120</v>
      </c>
      <c r="B124" s="26">
        <v>3</v>
      </c>
      <c r="C124" s="27" t="s">
        <v>64</v>
      </c>
      <c r="D124" s="18" t="s">
        <v>8</v>
      </c>
      <c r="E124" s="22">
        <v>-121.849002</v>
      </c>
      <c r="F124" s="22">
        <v>36.792757999999999</v>
      </c>
      <c r="G124" s="1" t="s">
        <v>187</v>
      </c>
      <c r="H124" s="23">
        <v>41186</v>
      </c>
      <c r="I124" s="23" t="s">
        <v>33</v>
      </c>
      <c r="J124" s="8">
        <v>238.9</v>
      </c>
      <c r="K124" s="63" t="s">
        <v>97</v>
      </c>
      <c r="L124" s="5" t="s">
        <v>81</v>
      </c>
      <c r="M124" s="24">
        <v>1</v>
      </c>
    </row>
    <row r="125" spans="1:29" s="47" customFormat="1" x14ac:dyDescent="0.2">
      <c r="A125" s="26">
        <v>121</v>
      </c>
      <c r="B125" s="26">
        <v>3</v>
      </c>
      <c r="C125" s="27" t="s">
        <v>64</v>
      </c>
      <c r="D125" s="18"/>
      <c r="E125" s="24"/>
      <c r="F125" s="24"/>
      <c r="G125" s="1"/>
      <c r="H125" s="23">
        <v>41186</v>
      </c>
      <c r="I125" s="23">
        <v>41310</v>
      </c>
      <c r="J125" s="8"/>
      <c r="K125" s="25"/>
      <c r="L125" s="70" t="s">
        <v>164</v>
      </c>
      <c r="M125" s="8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</row>
    <row r="126" spans="1:29" s="47" customFormat="1" x14ac:dyDescent="0.2">
      <c r="A126" s="26"/>
      <c r="B126" s="26"/>
      <c r="C126" s="27"/>
      <c r="D126" s="18"/>
      <c r="E126" s="22"/>
      <c r="F126" s="22"/>
      <c r="G126" s="1"/>
      <c r="H126" s="23"/>
      <c r="I126" s="23"/>
      <c r="J126" s="8"/>
      <c r="K126" s="63"/>
      <c r="L126" s="76"/>
      <c r="M126" s="24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</row>
    <row r="127" spans="1:29" x14ac:dyDescent="0.2">
      <c r="C127" s="50" t="s">
        <v>185</v>
      </c>
      <c r="D127" s="14"/>
      <c r="E127" s="50"/>
      <c r="F127" s="50"/>
      <c r="G127" s="51"/>
      <c r="J127" s="52"/>
    </row>
    <row r="128" spans="1:29" x14ac:dyDescent="0.2">
      <c r="J128" s="52"/>
    </row>
    <row r="129" spans="2:15" x14ac:dyDescent="0.2">
      <c r="C129" s="55"/>
      <c r="M129" s="45"/>
      <c r="N129" s="45"/>
      <c r="O129" s="46"/>
    </row>
    <row r="130" spans="2:15" x14ac:dyDescent="0.2">
      <c r="B130" s="48"/>
      <c r="H130" s="28"/>
      <c r="I130" s="28"/>
    </row>
  </sheetData>
  <sortState xmlns:xlrd2="http://schemas.microsoft.com/office/spreadsheetml/2017/richdata2" ref="A2:M121">
    <sortCondition ref="B2:B121"/>
    <sortCondition ref="A2:A121"/>
  </sortState>
  <phoneticPr fontId="1" type="noConversion"/>
  <pageMargins left="0.75" right="0.75" top="1" bottom="1" header="0.5" footer="0.5"/>
  <pageSetup paperSize="3" scale="41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7"/>
  <sheetViews>
    <sheetView zoomScale="137" zoomScaleNormal="137" zoomScalePageLayoutView="75" workbookViewId="0">
      <pane ySplit="1" topLeftCell="A43" activePane="bottomLeft" state="frozen"/>
      <selection pane="bottomLeft" activeCell="A37" sqref="A37:XFD37"/>
    </sheetView>
  </sheetViews>
  <sheetFormatPr baseColWidth="10" defaultRowHeight="16" x14ac:dyDescent="0.2"/>
  <cols>
    <col min="3" max="3" width="52.6640625" customWidth="1"/>
    <col min="4" max="4" width="6.6640625" bestFit="1" customWidth="1"/>
    <col min="5" max="5" width="12" bestFit="1" customWidth="1"/>
    <col min="6" max="6" width="10.33203125" bestFit="1" customWidth="1"/>
    <col min="7" max="7" width="45.6640625" bestFit="1" customWidth="1"/>
    <col min="8" max="8" width="15" customWidth="1"/>
    <col min="9" max="9" width="24.5" customWidth="1"/>
    <col min="10" max="10" width="11.1640625" bestFit="1" customWidth="1"/>
    <col min="11" max="12" width="50.5" customWidth="1"/>
  </cols>
  <sheetData>
    <row r="1" spans="1:13" ht="34" x14ac:dyDescent="0.2">
      <c r="A1" s="79" t="str">
        <f>'EVERY_KNOWN_&amp;_POSSIBLE_LOC'!A1</f>
        <v>Sort by Equipment</v>
      </c>
      <c r="B1" s="79" t="str">
        <f>'EVERY_KNOWN_&amp;_POSSIBLE_LOC'!B1</f>
        <v>Sort by Deployment   (1, 2 or 3)</v>
      </c>
      <c r="C1" s="79" t="str">
        <f>'EVERY_KNOWN_&amp;_POSSIBLE_LOC'!C1</f>
        <v>Equipment</v>
      </c>
      <c r="D1" s="80" t="str">
        <f>'EVERY_KNOWN_&amp;_POSSIBLE_LOC'!D1</f>
        <v>homer</v>
      </c>
      <c r="E1" s="79" t="str">
        <f>'EVERY_KNOWN_&amp;_POSSIBLE_LOC'!E1</f>
        <v>longitude</v>
      </c>
      <c r="F1" s="79" t="str">
        <f>'EVERY_KNOWN_&amp;_POSSIBLE_LOC'!F1</f>
        <v>latitude</v>
      </c>
      <c r="G1" s="81" t="str">
        <f>'EVERY_KNOWN_&amp;_POSSIBLE_LOC'!G1</f>
        <v>location_from</v>
      </c>
      <c r="H1" s="81" t="str">
        <f>'EVERY_KNOWN_&amp;_POSSIBLE_LOC'!H1</f>
        <v>deployed_date</v>
      </c>
      <c r="I1" s="81" t="s">
        <v>165</v>
      </c>
      <c r="J1" s="82" t="str">
        <f>'EVERY_KNOWN_&amp;_POSSIBLE_LOC'!J1</f>
        <v>depth_m</v>
      </c>
      <c r="K1" s="83" t="str">
        <f>'EVERY_KNOWN_&amp;_POSSIBLE_LOC'!K1</f>
        <v>depth_from</v>
      </c>
      <c r="L1" s="98" t="s">
        <v>167</v>
      </c>
      <c r="M1" s="90" t="str">
        <f>'EVERY_KNOWN_&amp;_POSSIBLE_LOC'!M1</f>
        <v>Solid Location</v>
      </c>
    </row>
    <row r="2" spans="1:13" ht="17" x14ac:dyDescent="0.2">
      <c r="A2" s="31">
        <f>'EVERY_KNOWN_&amp;_POSSIBLE_LOC'!A6</f>
        <v>5</v>
      </c>
      <c r="B2" s="31">
        <f>'EVERY_KNOWN_&amp;_POSSIBLE_LOC'!B6</f>
        <v>1</v>
      </c>
      <c r="C2" s="31" t="str">
        <f>'EVERY_KNOWN_&amp;_POSSIBLE_LOC'!C6</f>
        <v>MS0_20151104</v>
      </c>
      <c r="D2" s="15">
        <f>'EVERY_KNOWN_&amp;_POSSIBLE_LOC'!D6</f>
        <v>22</v>
      </c>
      <c r="E2" s="22">
        <f>'EVERY_KNOWN_&amp;_POSSIBLE_LOC'!E6</f>
        <v>-121.83874830000001</v>
      </c>
      <c r="F2" s="22">
        <f>'EVERY_KNOWN_&amp;_POSSIBLE_LOC'!F6</f>
        <v>36.751837999999999</v>
      </c>
      <c r="G2" s="57" t="str">
        <f>'EVERY_KNOWN_&amp;_POSSIBLE_LOC'!G6</f>
        <v>ROV Ventana navigation markpoint while on seafloor</v>
      </c>
      <c r="H2" s="23">
        <f>'EVERY_KNOWN_&amp;_POSSIBLE_LOC'!H6</f>
        <v>40850</v>
      </c>
      <c r="I2" s="23">
        <v>40998</v>
      </c>
      <c r="J2" s="8">
        <f>'EVERY_KNOWN_&amp;_POSSIBLE_LOC'!J6</f>
        <v>31</v>
      </c>
      <c r="K2" s="25" t="str">
        <f>'EVERY_KNOWN_&amp;_POSSIBLE_LOC'!K6</f>
        <v>ROV Ventana depth</v>
      </c>
      <c r="L2" s="25" t="s">
        <v>152</v>
      </c>
      <c r="M2" s="1">
        <f>'EVERY_KNOWN_&amp;_POSSIBLE_LOC'!M6</f>
        <v>1</v>
      </c>
    </row>
    <row r="3" spans="1:13" ht="34" x14ac:dyDescent="0.2">
      <c r="A3" s="31">
        <f>'EVERY_KNOWN_&amp;_POSSIBLE_LOC'!A8</f>
        <v>11</v>
      </c>
      <c r="B3" s="31">
        <f>'EVERY_KNOWN_&amp;_POSSIBLE_LOC'!B8</f>
        <v>1</v>
      </c>
      <c r="C3" s="31" t="str">
        <f>'EVERY_KNOWN_&amp;_POSSIBLE_LOC'!C8</f>
        <v>MS1_20151006</v>
      </c>
      <c r="D3" s="15">
        <f>'EVERY_KNOWN_&amp;_POSSIBLE_LOC'!D8</f>
        <v>10</v>
      </c>
      <c r="E3" s="22">
        <f>'EVERY_KNOWN_&amp;_POSSIBLE_LOC'!E8</f>
        <v>-121.8446</v>
      </c>
      <c r="F3" s="22">
        <f>'EVERY_KNOWN_&amp;_POSSIBLE_LOC'!F8</f>
        <v>36.793280000000003</v>
      </c>
      <c r="G3" s="1" t="str">
        <f>'EVERY_KNOWN_&amp;_POSSIBLE_LOC'!G8</f>
        <v>Rachel Carson USBL to homer ping</v>
      </c>
      <c r="H3" s="23">
        <f>'EVERY_KNOWN_&amp;_POSSIBLE_LOC'!H8</f>
        <v>40821</v>
      </c>
      <c r="I3" s="23">
        <v>40924</v>
      </c>
      <c r="J3" s="8">
        <f>'EVERY_KNOWN_&amp;_POSSIBLE_LOC'!J8</f>
        <v>286.7</v>
      </c>
      <c r="K3" s="25" t="str">
        <f>'EVERY_KNOWN_&amp;_POSSIBLE_LOC'!K8</f>
        <v>AUV collected 1m bathemetry</v>
      </c>
      <c r="L3" s="25" t="s">
        <v>127</v>
      </c>
      <c r="M3" s="1">
        <f>'EVERY_KNOWN_&amp;_POSSIBLE_LOC'!M8</f>
        <v>1</v>
      </c>
    </row>
    <row r="4" spans="1:13" ht="17" x14ac:dyDescent="0.2">
      <c r="A4" s="31">
        <f>'EVERY_KNOWN_&amp;_POSSIBLE_LOC'!A10</f>
        <v>18</v>
      </c>
      <c r="B4" s="31">
        <f>'EVERY_KNOWN_&amp;_POSSIBLE_LOC'!B10</f>
        <v>1</v>
      </c>
      <c r="C4" s="31" t="str">
        <f>'EVERY_KNOWN_&amp;_POSSIBLE_LOC'!C10</f>
        <v>MS2_20151005</v>
      </c>
      <c r="D4" s="15">
        <f>'EVERY_KNOWN_&amp;_POSSIBLE_LOC'!D10</f>
        <v>20</v>
      </c>
      <c r="E4" s="22">
        <f>'EVERY_KNOWN_&amp;_POSSIBLE_LOC'!E10</f>
        <v>-121.9034</v>
      </c>
      <c r="F4" s="22">
        <f>'EVERY_KNOWN_&amp;_POSSIBLE_LOC'!F10</f>
        <v>36.788269999999997</v>
      </c>
      <c r="G4" s="1" t="str">
        <f>'EVERY_KNOWN_&amp;_POSSIBLE_LOC'!G10</f>
        <v>Rachel Carson USBL to homer ping</v>
      </c>
      <c r="H4" s="23">
        <f>'EVERY_KNOWN_&amp;_POSSIBLE_LOC'!H10</f>
        <v>40820</v>
      </c>
      <c r="I4" s="23">
        <v>41003</v>
      </c>
      <c r="J4" s="8">
        <f>'EVERY_KNOWN_&amp;_POSSIBLE_LOC'!J10</f>
        <v>526.79999999999995</v>
      </c>
      <c r="K4" s="25" t="str">
        <f>'EVERY_KNOWN_&amp;_POSSIBLE_LOC'!K10</f>
        <v>AUV collected 1m bathemetry</v>
      </c>
      <c r="L4" s="25" t="s">
        <v>128</v>
      </c>
      <c r="M4" s="1">
        <f>'EVERY_KNOWN_&amp;_POSSIBLE_LOC'!M10</f>
        <v>1</v>
      </c>
    </row>
    <row r="5" spans="1:13" ht="17" x14ac:dyDescent="0.2">
      <c r="A5" s="31">
        <f>'EVERY_KNOWN_&amp;_POSSIBLE_LOC'!A12</f>
        <v>25</v>
      </c>
      <c r="B5" s="31">
        <f>'EVERY_KNOWN_&amp;_POSSIBLE_LOC'!B12</f>
        <v>1</v>
      </c>
      <c r="C5" s="31" t="str">
        <f>'EVERY_KNOWN_&amp;_POSSIBLE_LOC'!C12</f>
        <v>MS3_20151005</v>
      </c>
      <c r="D5" s="15">
        <f>'EVERY_KNOWN_&amp;_POSSIBLE_LOC'!D12</f>
        <v>30</v>
      </c>
      <c r="E5" s="22">
        <f>'EVERY_KNOWN_&amp;_POSSIBLE_LOC'!E12</f>
        <v>-121.9697</v>
      </c>
      <c r="F5" s="22">
        <f>'EVERY_KNOWN_&amp;_POSSIBLE_LOC'!F12</f>
        <v>36.764969999999998</v>
      </c>
      <c r="G5" s="1" t="str">
        <f>'EVERY_KNOWN_&amp;_POSSIBLE_LOC'!G12</f>
        <v>Rachel Carson USBL to homer ping</v>
      </c>
      <c r="H5" s="23">
        <f>'EVERY_KNOWN_&amp;_POSSIBLE_LOC'!H12</f>
        <v>40820</v>
      </c>
      <c r="J5" s="8">
        <f>'EVERY_KNOWN_&amp;_POSSIBLE_LOC'!J12</f>
        <v>831.4</v>
      </c>
      <c r="K5" s="25" t="str">
        <f>'EVERY_KNOWN_&amp;_POSSIBLE_LOC'!K12</f>
        <v>AUV collected 1m bathemetry</v>
      </c>
      <c r="M5" s="1">
        <f>'EVERY_KNOWN_&amp;_POSSIBLE_LOC'!M12</f>
        <v>1</v>
      </c>
    </row>
    <row r="6" spans="1:13" ht="34" x14ac:dyDescent="0.2">
      <c r="A6" s="31">
        <f>'EVERY_KNOWN_&amp;_POSSIBLE_LOC'!A13</f>
        <v>26</v>
      </c>
      <c r="B6" s="31">
        <f>'EVERY_KNOWN_&amp;_POSSIBLE_LOC'!B13</f>
        <v>1</v>
      </c>
      <c r="C6" s="31" t="str">
        <f>'EVERY_KNOWN_&amp;_POSSIBLE_LOC'!C13</f>
        <v>MS3_20151005</v>
      </c>
      <c r="D6" s="15">
        <f>'EVERY_KNOWN_&amp;_POSSIBLE_LOC'!D13</f>
        <v>30</v>
      </c>
      <c r="E6" s="22" t="str">
        <f>'EVERY_KNOWN_&amp;_POSSIBLE_LOC'!E13</f>
        <v>-121.971024 </v>
      </c>
      <c r="F6" s="22" t="str">
        <f>'EVERY_KNOWN_&amp;_POSSIBLE_LOC'!F13</f>
        <v>36.763676 </v>
      </c>
      <c r="G6" s="1" t="str">
        <f>'EVERY_KNOWN_&amp;_POSSIBLE_LOC'!G13</f>
        <v>ROV Ventana position while on seafloor, from VARS</v>
      </c>
      <c r="H6" s="23">
        <f>'EVERY_KNOWN_&amp;_POSSIBLE_LOC'!H13</f>
        <v>40820</v>
      </c>
      <c r="I6" s="23">
        <v>41003</v>
      </c>
      <c r="J6" s="8">
        <f>'EVERY_KNOWN_&amp;_POSSIBLE_LOC'!J13</f>
        <v>835.38</v>
      </c>
      <c r="K6" s="25" t="str">
        <f>'EVERY_KNOWN_&amp;_POSSIBLE_LOC'!K13</f>
        <v>ROV Ventana depth</v>
      </c>
      <c r="L6" s="25" t="s">
        <v>129</v>
      </c>
      <c r="M6" s="1">
        <f>'EVERY_KNOWN_&amp;_POSSIBLE_LOC'!M13</f>
        <v>0</v>
      </c>
    </row>
    <row r="7" spans="1:13" ht="17" x14ac:dyDescent="0.2">
      <c r="A7" s="31">
        <f>'EVERY_KNOWN_&amp;_POSSIBLE_LOC'!A14</f>
        <v>31</v>
      </c>
      <c r="B7" s="31">
        <f>'EVERY_KNOWN_&amp;_POSSIBLE_LOC'!B14</f>
        <v>1</v>
      </c>
      <c r="C7" s="31" t="str">
        <f>'EVERY_KNOWN_&amp;_POSSIBLE_LOC'!C14</f>
        <v>MS4_20151007</v>
      </c>
      <c r="D7" s="15">
        <f>'EVERY_KNOWN_&amp;_POSSIBLE_LOC'!D14</f>
        <v>80</v>
      </c>
      <c r="E7" s="22">
        <f>'EVERY_KNOWN_&amp;_POSSIBLE_LOC'!E14</f>
        <v>-122.01647800000001</v>
      </c>
      <c r="F7" s="22">
        <f>'EVERY_KNOWN_&amp;_POSSIBLE_LOC'!F14</f>
        <v>36.735795000000003</v>
      </c>
      <c r="G7" s="57" t="str">
        <f>'EVERY_KNOWN_&amp;_POSSIBLE_LOC'!G14</f>
        <v>Rachel Carson position at time of deployment</v>
      </c>
      <c r="H7" s="23">
        <f>'EVERY_KNOWN_&amp;_POSSIBLE_LOC'!H14</f>
        <v>40822</v>
      </c>
      <c r="I7" s="23">
        <v>41003</v>
      </c>
      <c r="J7" s="8">
        <f>'EVERY_KNOWN_&amp;_POSSIBLE_LOC'!J14</f>
        <v>1285.8</v>
      </c>
      <c r="K7" s="25" t="str">
        <f>'EVERY_KNOWN_&amp;_POSSIBLE_LOC'!K14</f>
        <v>EM300 25 m bathemetry grid</v>
      </c>
      <c r="L7" s="25" t="s">
        <v>130</v>
      </c>
      <c r="M7" s="1">
        <f>'EVERY_KNOWN_&amp;_POSSIBLE_LOC'!M14</f>
        <v>1</v>
      </c>
    </row>
    <row r="8" spans="1:13" ht="17" x14ac:dyDescent="0.2">
      <c r="A8" s="31">
        <f>'EVERY_KNOWN_&amp;_POSSIBLE_LOC'!A16</f>
        <v>37</v>
      </c>
      <c r="B8" s="31">
        <f>'EVERY_KNOWN_&amp;_POSSIBLE_LOC'!B16</f>
        <v>1</v>
      </c>
      <c r="C8" s="31" t="str">
        <f>'EVERY_KNOWN_&amp;_POSSIBLE_LOC'!C16</f>
        <v>MS5_20151020</v>
      </c>
      <c r="D8" s="15">
        <f>'EVERY_KNOWN_&amp;_POSSIBLE_LOC'!D16</f>
        <v>63</v>
      </c>
      <c r="E8" s="22">
        <f>'EVERY_KNOWN_&amp;_POSSIBLE_LOC'!E16</f>
        <v>-122.01287499999999</v>
      </c>
      <c r="F8" s="22">
        <f>'EVERY_KNOWN_&amp;_POSSIBLE_LOC'!F16</f>
        <v>36.714959999999998</v>
      </c>
      <c r="G8" s="1" t="str">
        <f>'EVERY_KNOWN_&amp;_POSSIBLE_LOC'!G16</f>
        <v>Rachel Carson USBL to homer ping</v>
      </c>
      <c r="H8" s="23">
        <f>'EVERY_KNOWN_&amp;_POSSIBLE_LOC'!H16</f>
        <v>40835</v>
      </c>
      <c r="I8" s="23">
        <v>41003</v>
      </c>
      <c r="J8" s="8">
        <f>'EVERY_KNOWN_&amp;_POSSIBLE_LOC'!J16</f>
        <v>1448.9</v>
      </c>
      <c r="K8" s="25" t="str">
        <f>'EVERY_KNOWN_&amp;_POSSIBLE_LOC'!K16</f>
        <v>AUV collected 1m bathemetry</v>
      </c>
      <c r="L8" s="25" t="s">
        <v>131</v>
      </c>
      <c r="M8" s="1">
        <f>'EVERY_KNOWN_&amp;_POSSIBLE_LOC'!M16</f>
        <v>1</v>
      </c>
    </row>
    <row r="9" spans="1:13" ht="17" x14ac:dyDescent="0.2">
      <c r="A9" s="31">
        <f>'EVERY_KNOWN_&amp;_POSSIBLE_LOC'!A18</f>
        <v>43</v>
      </c>
      <c r="B9" s="31">
        <f>'EVERY_KNOWN_&amp;_POSSIBLE_LOC'!B18</f>
        <v>1</v>
      </c>
      <c r="C9" s="31" t="str">
        <f>'EVERY_KNOWN_&amp;_POSSIBLE_LOC'!C18</f>
        <v>MS6_20151015</v>
      </c>
      <c r="D9" s="15">
        <f>'EVERY_KNOWN_&amp;_POSSIBLE_LOC'!D18</f>
        <v>65</v>
      </c>
      <c r="E9" s="22">
        <f>'EVERY_KNOWN_&amp;_POSSIBLE_LOC'!E18</f>
        <v>-122.0907</v>
      </c>
      <c r="F9" s="22">
        <f>'EVERY_KNOWN_&amp;_POSSIBLE_LOC'!F18</f>
        <v>36.70279</v>
      </c>
      <c r="G9" s="1" t="str">
        <f>'EVERY_KNOWN_&amp;_POSSIBLE_LOC'!G18</f>
        <v>Western Flyer USBL to homer ping</v>
      </c>
      <c r="H9" s="23">
        <f>'EVERY_KNOWN_&amp;_POSSIBLE_LOC'!H18</f>
        <v>40830</v>
      </c>
      <c r="I9" s="23">
        <v>41009</v>
      </c>
      <c r="J9" s="8">
        <f>'EVERY_KNOWN_&amp;_POSSIBLE_LOC'!J18</f>
        <v>1830.8</v>
      </c>
      <c r="K9" s="25" t="str">
        <f>'EVERY_KNOWN_&amp;_POSSIBLE_LOC'!K18</f>
        <v>AUV collected 1m bathemetry</v>
      </c>
      <c r="L9" s="25" t="s">
        <v>132</v>
      </c>
      <c r="M9" s="1">
        <f>'EVERY_KNOWN_&amp;_POSSIBLE_LOC'!M18</f>
        <v>1</v>
      </c>
    </row>
    <row r="10" spans="1:13" ht="17" x14ac:dyDescent="0.2">
      <c r="A10" s="31">
        <f>'EVERY_KNOWN_&amp;_POSSIBLE_LOC'!A20</f>
        <v>49</v>
      </c>
      <c r="B10" s="31">
        <f>'EVERY_KNOWN_&amp;_POSSIBLE_LOC'!B20</f>
        <v>1</v>
      </c>
      <c r="C10" s="31" t="str">
        <f>'EVERY_KNOWN_&amp;_POSSIBLE_LOC'!C20</f>
        <v>MS7_20151027</v>
      </c>
      <c r="D10" s="15">
        <f>'EVERY_KNOWN_&amp;_POSSIBLE_LOC'!D20</f>
        <v>74</v>
      </c>
      <c r="E10" s="22">
        <f>'EVERY_KNOWN_&amp;_POSSIBLE_LOC'!E20</f>
        <v>-122.0975</v>
      </c>
      <c r="F10" s="22">
        <f>'EVERY_KNOWN_&amp;_POSSIBLE_LOC'!F20</f>
        <v>36.701619999999998</v>
      </c>
      <c r="G10" s="1" t="str">
        <f>'EVERY_KNOWN_&amp;_POSSIBLE_LOC'!G20</f>
        <v>Western Flyer USBL to homer ping</v>
      </c>
      <c r="H10" s="23">
        <f>'EVERY_KNOWN_&amp;_POSSIBLE_LOC'!H20</f>
        <v>40842</v>
      </c>
      <c r="I10" s="23">
        <v>41010</v>
      </c>
      <c r="J10" s="8">
        <f>'EVERY_KNOWN_&amp;_POSSIBLE_LOC'!J20</f>
        <v>1849</v>
      </c>
      <c r="K10" s="25" t="str">
        <f>'EVERY_KNOWN_&amp;_POSSIBLE_LOC'!K20</f>
        <v>AUV collected 2m bathemetry</v>
      </c>
      <c r="L10" s="25" t="s">
        <v>133</v>
      </c>
      <c r="M10" s="1">
        <f>'EVERY_KNOWN_&amp;_POSSIBLE_LOC'!M20</f>
        <v>1</v>
      </c>
    </row>
    <row r="11" spans="1:13" ht="34" x14ac:dyDescent="0.2">
      <c r="A11" s="31">
        <f>'EVERY_KNOWN_&amp;_POSSIBLE_LOC'!A22</f>
        <v>55</v>
      </c>
      <c r="B11" s="31">
        <f>'EVERY_KNOWN_&amp;_POSSIBLE_LOC'!B22</f>
        <v>1</v>
      </c>
      <c r="C11" s="31" t="str">
        <f>'EVERY_KNOWN_&amp;_POSSIBLE_LOC'!C22</f>
        <v>SIN_20151013</v>
      </c>
      <c r="D11" s="15">
        <f>'EVERY_KNOWN_&amp;_POSSIBLE_LOC'!D22</f>
        <v>43</v>
      </c>
      <c r="E11" s="22">
        <f>'EVERY_KNOWN_&amp;_POSSIBLE_LOC'!E22</f>
        <v>-122.093891</v>
      </c>
      <c r="F11" s="22">
        <f>'EVERY_KNOWN_&amp;_POSSIBLE_LOC'!F22</f>
        <v>36.701784000000004</v>
      </c>
      <c r="G11" s="1" t="str">
        <f>'EVERY_KNOWN_&amp;_POSSIBLE_LOC'!G22</f>
        <v>Western Flyer USBL to WMT Sonardyne Beacon during deployment</v>
      </c>
      <c r="H11" s="23">
        <f>'EVERY_KNOWN_&amp;_POSSIBLE_LOC'!H22</f>
        <v>40828</v>
      </c>
      <c r="J11" s="8">
        <f>'EVERY_KNOWN_&amp;_POSSIBLE_LOC'!J22</f>
        <v>1837.2</v>
      </c>
      <c r="K11" s="25" t="str">
        <f>'EVERY_KNOWN_&amp;_POSSIBLE_LOC'!K22</f>
        <v>ROV Doc Ricketts depth</v>
      </c>
      <c r="M11" s="1">
        <f>'EVERY_KNOWN_&amp;_POSSIBLE_LOC'!M22</f>
        <v>1</v>
      </c>
    </row>
    <row r="12" spans="1:13" ht="34" x14ac:dyDescent="0.2">
      <c r="A12" s="31">
        <f>'EVERY_KNOWN_&amp;_POSSIBLE_LOC'!A24</f>
        <v>57</v>
      </c>
      <c r="B12" s="31">
        <f>'EVERY_KNOWN_&amp;_POSSIBLE_LOC'!B24</f>
        <v>1</v>
      </c>
      <c r="C12" s="31" t="str">
        <f>'EVERY_KNOWN_&amp;_POSSIBLE_LOC'!C24</f>
        <v>SIN_20151013</v>
      </c>
      <c r="D12" s="15">
        <f>'EVERY_KNOWN_&amp;_POSSIBLE_LOC'!D24</f>
        <v>43</v>
      </c>
      <c r="E12" s="22">
        <f>'EVERY_KNOWN_&amp;_POSSIBLE_LOC'!E24</f>
        <v>-122.094194</v>
      </c>
      <c r="F12" s="22">
        <f>'EVERY_KNOWN_&amp;_POSSIBLE_LOC'!F24</f>
        <v>36.701822</v>
      </c>
      <c r="G12" s="1" t="str">
        <f>'EVERY_KNOWN_&amp;_POSSIBLE_LOC'!G24</f>
        <v>ROV Doc Ricketts navigation markpoint while on seafloor -picked from cluster</v>
      </c>
      <c r="H12" s="23">
        <f>'EVERY_KNOWN_&amp;_POSSIBLE_LOC'!H24</f>
        <v>40828</v>
      </c>
      <c r="I12" s="23">
        <v>41010</v>
      </c>
      <c r="J12" s="8">
        <f>'EVERY_KNOWN_&amp;_POSSIBLE_LOC'!J24</f>
        <v>1839.1</v>
      </c>
      <c r="K12" s="25" t="str">
        <f>'EVERY_KNOWN_&amp;_POSSIBLE_LOC'!K24</f>
        <v>ROV Doc Ricketts depth</v>
      </c>
      <c r="L12" s="25" t="s">
        <v>169</v>
      </c>
      <c r="M12" s="1">
        <f>'EVERY_KNOWN_&amp;_POSSIBLE_LOC'!M24</f>
        <v>1</v>
      </c>
    </row>
    <row r="13" spans="1:13" ht="34" x14ac:dyDescent="0.2">
      <c r="A13" s="31">
        <f>'EVERY_KNOWN_&amp;_POSSIBLE_LOC'!A26</f>
        <v>65</v>
      </c>
      <c r="B13" s="31">
        <f>'EVERY_KNOWN_&amp;_POSSIBLE_LOC'!B26</f>
        <v>1</v>
      </c>
      <c r="C13" s="31" t="str">
        <f>'EVERY_KNOWN_&amp;_POSSIBLE_LOC'!C26</f>
        <v>BED03_20151006</v>
      </c>
      <c r="D13" s="15">
        <f>'EVERY_KNOWN_&amp;_POSSIBLE_LOC'!D26</f>
        <v>27</v>
      </c>
      <c r="E13" s="33">
        <f>'EVERY_KNOWN_&amp;_POSSIBLE_LOC'!E26</f>
        <v>-121.822057</v>
      </c>
      <c r="F13" s="33">
        <f>'EVERY_KNOWN_&amp;_POSSIBLE_LOC'!F26</f>
        <v>36.796582999999998</v>
      </c>
      <c r="G13" s="57" t="str">
        <f>'EVERY_KNOWN_&amp;_POSSIBLE_LOC'!G26</f>
        <v>ROV Ventana navigation markpoint while on seafloor</v>
      </c>
      <c r="H13" s="34">
        <f>'EVERY_KNOWN_&amp;_POSSIBLE_LOC'!H26</f>
        <v>40821</v>
      </c>
      <c r="I13" s="23">
        <v>40926</v>
      </c>
      <c r="J13" s="8">
        <f>'EVERY_KNOWN_&amp;_POSSIBLE_LOC'!J26</f>
        <v>197.5</v>
      </c>
      <c r="K13" s="25" t="str">
        <f>'EVERY_KNOWN_&amp;_POSSIBLE_LOC'!K26</f>
        <v>ROV Ventana depth</v>
      </c>
      <c r="L13" s="25" t="s">
        <v>154</v>
      </c>
      <c r="M13" s="1">
        <f>'EVERY_KNOWN_&amp;_POSSIBLE_LOC'!M26</f>
        <v>1</v>
      </c>
    </row>
    <row r="14" spans="1:13" ht="34" x14ac:dyDescent="0.2">
      <c r="A14" s="31">
        <f>'EVERY_KNOWN_&amp;_POSSIBLE_LOC'!A28</f>
        <v>74</v>
      </c>
      <c r="B14" s="31">
        <f>'EVERY_KNOWN_&amp;_POSSIBLE_LOC'!B28</f>
        <v>1</v>
      </c>
      <c r="C14" s="31" t="str">
        <f>'EVERY_KNOWN_&amp;_POSSIBLE_LOC'!C28</f>
        <v>BED04_20151006</v>
      </c>
      <c r="D14" s="15">
        <f>'EVERY_KNOWN_&amp;_POSSIBLE_LOC'!D28</f>
        <v>89</v>
      </c>
      <c r="E14" s="33">
        <f>'EVERY_KNOWN_&amp;_POSSIBLE_LOC'!E28</f>
        <v>-121.846287</v>
      </c>
      <c r="F14" s="33">
        <f>'EVERY_KNOWN_&amp;_POSSIBLE_LOC'!F28</f>
        <v>36.793723</v>
      </c>
      <c r="G14" s="24" t="str">
        <f>'EVERY_KNOWN_&amp;_POSSIBLE_LOC'!G28</f>
        <v>ROV Ventana navigation markpoint while on seafloor</v>
      </c>
      <c r="H14" s="34">
        <f>'EVERY_KNOWN_&amp;_POSSIBLE_LOC'!H28</f>
        <v>40821</v>
      </c>
      <c r="I14" s="23">
        <v>40877</v>
      </c>
      <c r="J14" s="8">
        <f>'EVERY_KNOWN_&amp;_POSSIBLE_LOC'!J28</f>
        <v>289.3</v>
      </c>
      <c r="K14" s="25" t="str">
        <f>'EVERY_KNOWN_&amp;_POSSIBLE_LOC'!K28</f>
        <v>ROV Ventana depth</v>
      </c>
      <c r="L14" s="25" t="s">
        <v>222</v>
      </c>
      <c r="M14" s="1">
        <f>'EVERY_KNOWN_&amp;_POSSIBLE_LOC'!M28</f>
        <v>1</v>
      </c>
    </row>
    <row r="15" spans="1:13" ht="34" x14ac:dyDescent="0.2">
      <c r="A15" s="31">
        <f>'EVERY_KNOWN_&amp;_POSSIBLE_LOC'!A30</f>
        <v>78</v>
      </c>
      <c r="B15" s="31">
        <f>'EVERY_KNOWN_&amp;_POSSIBLE_LOC'!B30</f>
        <v>1</v>
      </c>
      <c r="C15" s="31" t="str">
        <f>'EVERY_KNOWN_&amp;_POSSIBLE_LOC'!C30</f>
        <v>BED05_20151027</v>
      </c>
      <c r="D15" s="15">
        <f>'EVERY_KNOWN_&amp;_POSSIBLE_LOC'!D30</f>
        <v>31</v>
      </c>
      <c r="E15" s="33">
        <f>'EVERY_KNOWN_&amp;_POSSIBLE_LOC'!E30</f>
        <v>-121.868993</v>
      </c>
      <c r="F15" s="33">
        <f>'EVERY_KNOWN_&amp;_POSSIBLE_LOC'!F30</f>
        <v>36.795110000000001</v>
      </c>
      <c r="G15" s="1" t="str">
        <f>'EVERY_KNOWN_&amp;_POSSIBLE_LOC'!G30</f>
        <v>ROV Doc Ricketts navigation markpoint while on seafloor</v>
      </c>
      <c r="H15" s="34">
        <f>'EVERY_KNOWN_&amp;_POSSIBLE_LOC'!H30</f>
        <v>40842</v>
      </c>
      <c r="I15" s="23">
        <v>41322</v>
      </c>
      <c r="J15" s="8">
        <f>'EVERY_KNOWN_&amp;_POSSIBLE_LOC'!J30</f>
        <v>387.5</v>
      </c>
      <c r="K15" s="25" t="str">
        <f>'EVERY_KNOWN_&amp;_POSSIBLE_LOC'!K30</f>
        <v>ROV Doc Ricketts depth</v>
      </c>
      <c r="L15" s="25" t="s">
        <v>106</v>
      </c>
      <c r="M15" s="1">
        <f>'EVERY_KNOWN_&amp;_POSSIBLE_LOC'!M30</f>
        <v>1</v>
      </c>
    </row>
    <row r="16" spans="1:13" ht="34" x14ac:dyDescent="0.2">
      <c r="A16" s="31">
        <f>'EVERY_KNOWN_&amp;_POSSIBLE_LOC'!A32</f>
        <v>80</v>
      </c>
      <c r="B16" s="31">
        <f>'EVERY_KNOWN_&amp;_POSSIBLE_LOC'!B32</f>
        <v>1</v>
      </c>
      <c r="C16" s="31" t="str">
        <f>'EVERY_KNOWN_&amp;_POSSIBLE_LOC'!C32</f>
        <v>BED06_20151005</v>
      </c>
      <c r="D16" s="15">
        <f>'EVERY_KNOWN_&amp;_POSSIBLE_LOC'!D32</f>
        <v>33</v>
      </c>
      <c r="E16" s="33">
        <f>'EVERY_KNOWN_&amp;_POSSIBLE_LOC'!E32</f>
        <v>-121.90436</v>
      </c>
      <c r="F16" s="33">
        <f>'EVERY_KNOWN_&amp;_POSSIBLE_LOC'!F32</f>
        <v>36.791142000000001</v>
      </c>
      <c r="G16" s="57" t="str">
        <f>'EVERY_KNOWN_&amp;_POSSIBLE_LOC'!G32</f>
        <v>ROV Ventana navigation markpoint while on seafloor</v>
      </c>
      <c r="H16" s="34">
        <f>'EVERY_KNOWN_&amp;_POSSIBLE_LOC'!H32</f>
        <v>40820</v>
      </c>
      <c r="I16" s="23">
        <v>40933</v>
      </c>
      <c r="J16" s="8">
        <f>'EVERY_KNOWN_&amp;_POSSIBLE_LOC'!J32</f>
        <v>514.9</v>
      </c>
      <c r="K16" s="25" t="str">
        <f>'EVERY_KNOWN_&amp;_POSSIBLE_LOC'!K32</f>
        <v>ROV Ventana depth</v>
      </c>
      <c r="L16" s="25" t="s">
        <v>153</v>
      </c>
      <c r="M16" s="1">
        <f>'EVERY_KNOWN_&amp;_POSSIBLE_LOC'!M32</f>
        <v>1</v>
      </c>
    </row>
    <row r="17" spans="1:13" ht="34" x14ac:dyDescent="0.2">
      <c r="A17" s="31">
        <f>'EVERY_KNOWN_&amp;_POSSIBLE_LOC'!A34</f>
        <v>96</v>
      </c>
      <c r="B17" s="31">
        <f>'EVERY_KNOWN_&amp;_POSSIBLE_LOC'!B34</f>
        <v>1</v>
      </c>
      <c r="C17" s="31" t="str">
        <f>'EVERY_KNOWN_&amp;_POSSIBLE_LOC'!C34</f>
        <v>STED11_20151005</v>
      </c>
      <c r="D17" s="15" t="str">
        <f>'EVERY_KNOWN_&amp;_POSSIBLE_LOC'!D34</f>
        <v>na</v>
      </c>
      <c r="E17" s="22">
        <f>'EVERY_KNOWN_&amp;_POSSIBLE_LOC'!E34</f>
        <v>-121.904337</v>
      </c>
      <c r="F17" s="22">
        <f>'EVERY_KNOWN_&amp;_POSSIBLE_LOC'!F34</f>
        <v>36.791187000000001</v>
      </c>
      <c r="G17" s="57" t="str">
        <f>'EVERY_KNOWN_&amp;_POSSIBLE_LOC'!G34</f>
        <v>ROV Ventana navigation markpoint while on seafloor</v>
      </c>
      <c r="H17" s="23">
        <f>'EVERY_KNOWN_&amp;_POSSIBLE_LOC'!H34</f>
        <v>40820</v>
      </c>
      <c r="I17" s="23">
        <v>40922</v>
      </c>
      <c r="J17" s="8">
        <f>'EVERY_KNOWN_&amp;_POSSIBLE_LOC'!J34</f>
        <v>514.6</v>
      </c>
      <c r="K17" s="25" t="str">
        <f>'EVERY_KNOWN_&amp;_POSSIBLE_LOC'!K34</f>
        <v>ROV Ventana depth</v>
      </c>
      <c r="L17" s="25" t="s">
        <v>121</v>
      </c>
      <c r="M17" s="1">
        <f>'EVERY_KNOWN_&amp;_POSSIBLE_LOC'!M34</f>
        <v>1</v>
      </c>
    </row>
    <row r="18" spans="1:13" ht="17" x14ac:dyDescent="0.2">
      <c r="A18" s="31">
        <f>'EVERY_KNOWN_&amp;_POSSIBLE_LOC'!A36</f>
        <v>103</v>
      </c>
      <c r="B18" s="31">
        <f>'EVERY_KNOWN_&amp;_POSSIBLE_LOC'!B36</f>
        <v>1</v>
      </c>
      <c r="C18" s="31" t="str">
        <f>'EVERY_KNOWN_&amp;_POSSIBLE_LOC'!C36</f>
        <v>AMT1_STED12_BED02_20151013</v>
      </c>
      <c r="D18" s="15">
        <f>'EVERY_KNOWN_&amp;_POSSIBLE_LOC'!D36</f>
        <v>37</v>
      </c>
      <c r="E18" s="33">
        <f>'EVERY_KNOWN_&amp;_POSSIBLE_LOC'!E36</f>
        <v>-121.84796799999999</v>
      </c>
      <c r="F18" s="33">
        <f>'EVERY_KNOWN_&amp;_POSSIBLE_LOC'!F36</f>
        <v>36.794359999999998</v>
      </c>
      <c r="G18" s="1" t="str">
        <f>'EVERY_KNOWN_&amp;_POSSIBLE_LOC'!G36</f>
        <v>Western Flyer USBL to AMT ping</v>
      </c>
      <c r="H18" s="34">
        <f>'EVERY_KNOWN_&amp;_POSSIBLE_LOC'!H36</f>
        <v>40828</v>
      </c>
      <c r="J18" s="36">
        <f>'EVERY_KNOWN_&amp;_POSSIBLE_LOC'!J36</f>
        <v>301.89999999999998</v>
      </c>
      <c r="K18" s="25" t="str">
        <f>'EVERY_KNOWN_&amp;_POSSIBLE_LOC'!K36</f>
        <v>Western Flyer USBL to AMT ping</v>
      </c>
      <c r="M18" s="1">
        <f>'EVERY_KNOWN_&amp;_POSSIBLE_LOC'!M36</f>
        <v>0</v>
      </c>
    </row>
    <row r="19" spans="1:13" ht="34" x14ac:dyDescent="0.2">
      <c r="A19" s="31">
        <f>'EVERY_KNOWN_&amp;_POSSIBLE_LOC'!A38</f>
        <v>105</v>
      </c>
      <c r="B19" s="31">
        <f>'EVERY_KNOWN_&amp;_POSSIBLE_LOC'!B38</f>
        <v>1</v>
      </c>
      <c r="C19" s="31" t="str">
        <f>'EVERY_KNOWN_&amp;_POSSIBLE_LOC'!C38</f>
        <v>AMT1_STED12_BED02_20151013</v>
      </c>
      <c r="D19" s="15">
        <f>'EVERY_KNOWN_&amp;_POSSIBLE_LOC'!D38</f>
        <v>37</v>
      </c>
      <c r="E19" s="22">
        <f>'EVERY_KNOWN_&amp;_POSSIBLE_LOC'!E38</f>
        <v>-121.880897</v>
      </c>
      <c r="F19" s="22">
        <f>'EVERY_KNOWN_&amp;_POSSIBLE_LOC'!F38</f>
        <v>36.793875</v>
      </c>
      <c r="G19" s="1" t="str">
        <f>'EVERY_KNOWN_&amp;_POSSIBLE_LOC'!G38</f>
        <v>ROV Ventana navigation markpoint while on seafloor -picked from cluster</v>
      </c>
      <c r="H19" s="23">
        <f>'EVERY_KNOWN_&amp;_POSSIBLE_LOC'!H38</f>
        <v>40828</v>
      </c>
      <c r="I19" s="23">
        <v>41024</v>
      </c>
      <c r="J19" s="8">
        <f>'EVERY_KNOWN_&amp;_POSSIBLE_LOC'!J38</f>
        <v>411</v>
      </c>
      <c r="K19" s="25" t="str">
        <f>'EVERY_KNOWN_&amp;_POSSIBLE_LOC'!K38</f>
        <v xml:space="preserve"> ROV Ventana depth</v>
      </c>
      <c r="L19" s="25" t="s">
        <v>123</v>
      </c>
      <c r="M19" s="1">
        <f>'EVERY_KNOWN_&amp;_POSSIBLE_LOC'!M38</f>
        <v>1</v>
      </c>
    </row>
    <row r="20" spans="1:13" ht="17" x14ac:dyDescent="0.2">
      <c r="A20" s="31">
        <f>'EVERY_KNOWN_&amp;_POSSIBLE_LOC'!A39</f>
        <v>110</v>
      </c>
      <c r="B20" s="31">
        <f>'EVERY_KNOWN_&amp;_POSSIBLE_LOC'!B39</f>
        <v>1</v>
      </c>
      <c r="C20" s="31" t="str">
        <f>'EVERY_KNOWN_&amp;_POSSIBLE_LOC'!C39</f>
        <v>AMT2_20151020</v>
      </c>
      <c r="D20" s="15" t="str">
        <f>'EVERY_KNOWN_&amp;_POSSIBLE_LOC'!D39</f>
        <v>na</v>
      </c>
      <c r="E20" s="22">
        <f>'EVERY_KNOWN_&amp;_POSSIBLE_LOC'!E39</f>
        <v>-121.85169999999999</v>
      </c>
      <c r="F20" s="22">
        <f>'EVERY_KNOWN_&amp;_POSSIBLE_LOC'!F39</f>
        <v>36.793729999999996</v>
      </c>
      <c r="G20" s="1" t="str">
        <f>'EVERY_KNOWN_&amp;_POSSIBLE_LOC'!G39</f>
        <v>Western Flyer USBL to homer ping</v>
      </c>
      <c r="H20" s="23">
        <f>'EVERY_KNOWN_&amp;_POSSIBLE_LOC'!H39</f>
        <v>40835</v>
      </c>
      <c r="I20" s="23">
        <v>41003</v>
      </c>
      <c r="J20" s="8">
        <f>'EVERY_KNOWN_&amp;_POSSIBLE_LOC'!J39</f>
        <v>211.3</v>
      </c>
      <c r="K20" s="25" t="str">
        <f>'EVERY_KNOWN_&amp;_POSSIBLE_LOC'!K39</f>
        <v>Western Flyer USBL to homer ping</v>
      </c>
      <c r="L20" s="25" t="s">
        <v>124</v>
      </c>
      <c r="M20" s="1">
        <f>'EVERY_KNOWN_&amp;_POSSIBLE_LOC'!M39</f>
        <v>0</v>
      </c>
    </row>
    <row r="21" spans="1:13" ht="17" x14ac:dyDescent="0.2">
      <c r="A21" s="31">
        <f>'EVERY_KNOWN_&amp;_POSSIBLE_LOC'!A41</f>
        <v>116</v>
      </c>
      <c r="B21" s="31">
        <f>'EVERY_KNOWN_&amp;_POSSIBLE_LOC'!B41</f>
        <v>1</v>
      </c>
      <c r="C21" s="31" t="str">
        <f>'EVERY_KNOWN_&amp;_POSSIBLE_LOC'!C41</f>
        <v>AMT3_20151027</v>
      </c>
      <c r="D21" s="15" t="str">
        <f>'EVERY_KNOWN_&amp;_POSSIBLE_LOC'!D41</f>
        <v>na</v>
      </c>
      <c r="E21" s="22">
        <f>'EVERY_KNOWN_&amp;_POSSIBLE_LOC'!E41</f>
        <v>-121.848913</v>
      </c>
      <c r="F21" s="22">
        <f>'EVERY_KNOWN_&amp;_POSSIBLE_LOC'!F41</f>
        <v>36.792822000000001</v>
      </c>
      <c r="G21" s="1" t="str">
        <f>'EVERY_KNOWN_&amp;_POSSIBLE_LOC'!G41</f>
        <v>Western Flyer USBL to homer ping</v>
      </c>
      <c r="H21" s="23">
        <f>'EVERY_KNOWN_&amp;_POSSIBLE_LOC'!H41</f>
        <v>40842</v>
      </c>
      <c r="I21" s="23">
        <v>41003</v>
      </c>
      <c r="J21" s="8">
        <f>'EVERY_KNOWN_&amp;_POSSIBLE_LOC'!J41</f>
        <v>242.3</v>
      </c>
      <c r="K21" s="25" t="str">
        <f>'EVERY_KNOWN_&amp;_POSSIBLE_LOC'!K41</f>
        <v>Western Flyer USBL to homer ping</v>
      </c>
      <c r="L21" s="25" t="s">
        <v>125</v>
      </c>
      <c r="M21" s="1">
        <f>'EVERY_KNOWN_&amp;_POSSIBLE_LOC'!M41</f>
        <v>0</v>
      </c>
    </row>
    <row r="22" spans="1:13" ht="17" x14ac:dyDescent="0.2">
      <c r="A22" s="21">
        <f>'EVERY_KNOWN_&amp;_POSSIBLE_LOC'!A43</f>
        <v>7</v>
      </c>
      <c r="B22" s="21">
        <f>'EVERY_KNOWN_&amp;_POSSIBLE_LOC'!B43</f>
        <v>2</v>
      </c>
      <c r="C22" s="21" t="str">
        <f>'EVERY_KNOWN_&amp;_POSSIBLE_LOC'!C43</f>
        <v>MS0_20160408</v>
      </c>
      <c r="D22" s="16">
        <f>'EVERY_KNOWN_&amp;_POSSIBLE_LOC'!D43</f>
        <v>28</v>
      </c>
      <c r="E22" s="22">
        <f>'EVERY_KNOWN_&amp;_POSSIBLE_LOC'!E43</f>
        <v>-121.838712</v>
      </c>
      <c r="F22" s="22">
        <f>'EVERY_KNOWN_&amp;_POSSIBLE_LOC'!F43</f>
        <v>36.751860000000001</v>
      </c>
      <c r="G22" s="57" t="str">
        <f>'EVERY_KNOWN_&amp;_POSSIBLE_LOC'!G43</f>
        <v>ROV Ventana navigation markpoint while on seafloor</v>
      </c>
      <c r="H22" s="23">
        <f>'EVERY_KNOWN_&amp;_POSSIBLE_LOC'!H43</f>
        <v>41006</v>
      </c>
      <c r="I22" s="23">
        <v>41185</v>
      </c>
      <c r="J22" s="8">
        <f>'EVERY_KNOWN_&amp;_POSSIBLE_LOC'!J43</f>
        <v>28.208866</v>
      </c>
      <c r="K22" s="25" t="str">
        <f>'EVERY_KNOWN_&amp;_POSSIBLE_LOC'!K43</f>
        <v>ROV Ventana depth</v>
      </c>
      <c r="L22" s="25" t="s">
        <v>126</v>
      </c>
      <c r="M22" s="1">
        <f>'EVERY_KNOWN_&amp;_POSSIBLE_LOC'!M43</f>
        <v>1</v>
      </c>
    </row>
    <row r="23" spans="1:13" ht="17" x14ac:dyDescent="0.2">
      <c r="A23" s="21">
        <f>'EVERY_KNOWN_&amp;_POSSIBLE_LOC'!A45</f>
        <v>13</v>
      </c>
      <c r="B23" s="21">
        <f>'EVERY_KNOWN_&amp;_POSSIBLE_LOC'!B45</f>
        <v>2</v>
      </c>
      <c r="C23" s="21" t="str">
        <f>'EVERY_KNOWN_&amp;_POSSIBLE_LOC'!C45</f>
        <v>MS1_20160404</v>
      </c>
      <c r="D23" s="16">
        <f>'EVERY_KNOWN_&amp;_POSSIBLE_LOC'!D45</f>
        <v>40</v>
      </c>
      <c r="E23" s="22">
        <f>'EVERY_KNOWN_&amp;_POSSIBLE_LOC'!E45</f>
        <v>-121.84471600000001</v>
      </c>
      <c r="F23" s="22">
        <f>'EVERY_KNOWN_&amp;_POSSIBLE_LOC'!F45</f>
        <v>36.793239999999997</v>
      </c>
      <c r="G23" s="1" t="str">
        <f>'EVERY_KNOWN_&amp;_POSSIBLE_LOC'!G45</f>
        <v>Rachel Carson position at time of deployment</v>
      </c>
      <c r="H23" s="23">
        <f>'EVERY_KNOWN_&amp;_POSSIBLE_LOC'!H45</f>
        <v>41002</v>
      </c>
      <c r="I23" s="23">
        <v>41184</v>
      </c>
      <c r="J23" s="8">
        <f>'EVERY_KNOWN_&amp;_POSSIBLE_LOC'!J45</f>
        <v>278</v>
      </c>
      <c r="K23" s="25" t="str">
        <f>'EVERY_KNOWN_&amp;_POSSIBLE_LOC'!K45</f>
        <v>AUV collected 2m bathemetry</v>
      </c>
      <c r="L23" s="25" t="s">
        <v>134</v>
      </c>
      <c r="M23" s="1">
        <f>'EVERY_KNOWN_&amp;_POSSIBLE_LOC'!M45</f>
        <v>1</v>
      </c>
    </row>
    <row r="24" spans="1:13" ht="17" x14ac:dyDescent="0.2">
      <c r="A24" s="21">
        <f>'EVERY_KNOWN_&amp;_POSSIBLE_LOC'!A48</f>
        <v>20</v>
      </c>
      <c r="B24" s="21">
        <f>'EVERY_KNOWN_&amp;_POSSIBLE_LOC'!B48</f>
        <v>2</v>
      </c>
      <c r="C24" s="21" t="str">
        <f>'EVERY_KNOWN_&amp;_POSSIBLE_LOC'!C48</f>
        <v>MS2_20160407</v>
      </c>
      <c r="D24" s="16">
        <f>'EVERY_KNOWN_&amp;_POSSIBLE_LOC'!D48</f>
        <v>20</v>
      </c>
      <c r="E24" s="22">
        <f>'EVERY_KNOWN_&amp;_POSSIBLE_LOC'!E48</f>
        <v>-121.903508</v>
      </c>
      <c r="F24" s="22">
        <f>'EVERY_KNOWN_&amp;_POSSIBLE_LOC'!F48</f>
        <v>36.787832000000002</v>
      </c>
      <c r="G24" s="1" t="str">
        <f>'EVERY_KNOWN_&amp;_POSSIBLE_LOC'!G48</f>
        <v>Rachel Carson position at time of deployment</v>
      </c>
      <c r="H24" s="23">
        <f>'EVERY_KNOWN_&amp;_POSSIBLE_LOC'!H48</f>
        <v>41005</v>
      </c>
      <c r="I24" s="23">
        <v>41184</v>
      </c>
      <c r="J24" s="8">
        <f>'EVERY_KNOWN_&amp;_POSSIBLE_LOC'!J48</f>
        <v>527</v>
      </c>
      <c r="K24" s="25" t="str">
        <f>'EVERY_KNOWN_&amp;_POSSIBLE_LOC'!K48</f>
        <v>AUV collected 2m bathemetry</v>
      </c>
      <c r="L24" s="25" t="s">
        <v>135</v>
      </c>
      <c r="M24" s="1">
        <f>'EVERY_KNOWN_&amp;_POSSIBLE_LOC'!M48</f>
        <v>1</v>
      </c>
    </row>
    <row r="25" spans="1:13" ht="17" x14ac:dyDescent="0.2">
      <c r="A25" s="21">
        <f>'EVERY_KNOWN_&amp;_POSSIBLE_LOC'!A51</f>
        <v>27</v>
      </c>
      <c r="B25" s="21">
        <f>'EVERY_KNOWN_&amp;_POSSIBLE_LOC'!B51</f>
        <v>2</v>
      </c>
      <c r="C25" s="21" t="str">
        <f>'EVERY_KNOWN_&amp;_POSSIBLE_LOC'!C51</f>
        <v>MS3_20160407</v>
      </c>
      <c r="D25" s="16">
        <f>'EVERY_KNOWN_&amp;_POSSIBLE_LOC'!D51</f>
        <v>30</v>
      </c>
      <c r="E25" s="22">
        <f>'EVERY_KNOWN_&amp;_POSSIBLE_LOC'!E51</f>
        <v>-121.969892</v>
      </c>
      <c r="F25" s="22">
        <f>'EVERY_KNOWN_&amp;_POSSIBLE_LOC'!F51</f>
        <v>36.765123000000003</v>
      </c>
      <c r="G25" s="1" t="str">
        <f>'EVERY_KNOWN_&amp;_POSSIBLE_LOC'!G51</f>
        <v>Rachel Carson position at time of deployment</v>
      </c>
      <c r="H25" s="23">
        <f>'EVERY_KNOWN_&amp;_POSSIBLE_LOC'!H51</f>
        <v>41005</v>
      </c>
      <c r="J25" s="8">
        <f>'EVERY_KNOWN_&amp;_POSSIBLE_LOC'!J51</f>
        <v>830</v>
      </c>
      <c r="K25" s="25" t="str">
        <f>'EVERY_KNOWN_&amp;_POSSIBLE_LOC'!K51</f>
        <v>EM300 25 m bathemetry</v>
      </c>
      <c r="M25" s="1">
        <f>'EVERY_KNOWN_&amp;_POSSIBLE_LOC'!M51</f>
        <v>1</v>
      </c>
    </row>
    <row r="26" spans="1:13" ht="34" x14ac:dyDescent="0.2">
      <c r="A26" s="21">
        <f>'EVERY_KNOWN_&amp;_POSSIBLE_LOC'!A52</f>
        <v>28</v>
      </c>
      <c r="B26" s="21">
        <f>'EVERY_KNOWN_&amp;_POSSIBLE_LOC'!B52</f>
        <v>2</v>
      </c>
      <c r="C26" s="21" t="str">
        <f>'EVERY_KNOWN_&amp;_POSSIBLE_LOC'!C52</f>
        <v>MS3_20160407</v>
      </c>
      <c r="D26" s="16">
        <f>'EVERY_KNOWN_&amp;_POSSIBLE_LOC'!D52</f>
        <v>30</v>
      </c>
      <c r="E26" s="22">
        <f>'EVERY_KNOWN_&amp;_POSSIBLE_LOC'!E52</f>
        <v>-121.96957500000001</v>
      </c>
      <c r="F26" s="22">
        <f>'EVERY_KNOWN_&amp;_POSSIBLE_LOC'!F52</f>
        <v>36.764763000000002</v>
      </c>
      <c r="G26" s="1" t="str">
        <f>'EVERY_KNOWN_&amp;_POSSIBLE_LOC'!G52</f>
        <v>ROV Ventana navigation markpoint while on seafloor</v>
      </c>
      <c r="H26" s="23">
        <f>'EVERY_KNOWN_&amp;_POSSIBLE_LOC'!H52</f>
        <v>41005</v>
      </c>
      <c r="I26" s="23">
        <v>41185</v>
      </c>
      <c r="J26" s="8">
        <f>'EVERY_KNOWN_&amp;_POSSIBLE_LOC'!J52</f>
        <v>822</v>
      </c>
      <c r="K26" s="25" t="str">
        <f>'EVERY_KNOWN_&amp;_POSSIBLE_LOC'!K52</f>
        <v>ROV Ventana depth</v>
      </c>
      <c r="L26" s="25" t="s">
        <v>136</v>
      </c>
      <c r="M26" s="1">
        <f>'EVERY_KNOWN_&amp;_POSSIBLE_LOC'!M52</f>
        <v>0</v>
      </c>
    </row>
    <row r="27" spans="1:13" ht="17" x14ac:dyDescent="0.2">
      <c r="A27" s="21">
        <f>'EVERY_KNOWN_&amp;_POSSIBLE_LOC'!A53</f>
        <v>33</v>
      </c>
      <c r="B27" s="21">
        <f>'EVERY_KNOWN_&amp;_POSSIBLE_LOC'!B53</f>
        <v>2</v>
      </c>
      <c r="C27" s="21" t="str">
        <f>'EVERY_KNOWN_&amp;_POSSIBLE_LOC'!C53</f>
        <v>MS4_20160408</v>
      </c>
      <c r="D27" s="16">
        <f>'EVERY_KNOWN_&amp;_POSSIBLE_LOC'!D53</f>
        <v>80</v>
      </c>
      <c r="E27" s="22">
        <f>'EVERY_KNOWN_&amp;_POSSIBLE_LOC'!E53</f>
        <v>-122.016667</v>
      </c>
      <c r="F27" s="22">
        <f>'EVERY_KNOWN_&amp;_POSSIBLE_LOC'!F53</f>
        <v>36.735999999999997</v>
      </c>
      <c r="G27" s="1" t="str">
        <f>'EVERY_KNOWN_&amp;_POSSIBLE_LOC'!G53</f>
        <v>Rachel Carson position at time of deployment</v>
      </c>
      <c r="H27" s="23">
        <f>'EVERY_KNOWN_&amp;_POSSIBLE_LOC'!H53</f>
        <v>41033</v>
      </c>
      <c r="I27" s="23">
        <v>41185</v>
      </c>
      <c r="J27" s="8">
        <f>'EVERY_KNOWN_&amp;_POSSIBLE_LOC'!J53</f>
        <v>1285</v>
      </c>
      <c r="K27" s="25" t="str">
        <f>'EVERY_KNOWN_&amp;_POSSIBLE_LOC'!K53</f>
        <v>EM300 25 m bathemetry</v>
      </c>
      <c r="L27" s="25" t="s">
        <v>137</v>
      </c>
      <c r="M27" s="1">
        <f>'EVERY_KNOWN_&amp;_POSSIBLE_LOC'!M53</f>
        <v>1</v>
      </c>
    </row>
    <row r="28" spans="1:13" ht="17" x14ac:dyDescent="0.2">
      <c r="A28" s="21">
        <f>'EVERY_KNOWN_&amp;_POSSIBLE_LOC'!A55</f>
        <v>39</v>
      </c>
      <c r="B28" s="21">
        <f>'EVERY_KNOWN_&amp;_POSSIBLE_LOC'!B55</f>
        <v>2</v>
      </c>
      <c r="C28" s="21" t="str">
        <f>'EVERY_KNOWN_&amp;_POSSIBLE_LOC'!C55</f>
        <v>MS5_20160408</v>
      </c>
      <c r="D28" s="16">
        <f>'EVERY_KNOWN_&amp;_POSSIBLE_LOC'!D55</f>
        <v>63</v>
      </c>
      <c r="E28" s="22">
        <f>'EVERY_KNOWN_&amp;_POSSIBLE_LOC'!E55</f>
        <v>-122.01287499999999</v>
      </c>
      <c r="F28" s="22">
        <f>'EVERY_KNOWN_&amp;_POSSIBLE_LOC'!F55</f>
        <v>36.715516999999998</v>
      </c>
      <c r="G28" s="1" t="str">
        <f>'EVERY_KNOWN_&amp;_POSSIBLE_LOC'!G55</f>
        <v>Rachel Carson position at time of deployment</v>
      </c>
      <c r="H28" s="23">
        <f>'EVERY_KNOWN_&amp;_POSSIBLE_LOC'!H55</f>
        <v>41006</v>
      </c>
      <c r="I28" s="23">
        <v>41185</v>
      </c>
      <c r="J28" s="8">
        <f>'EVERY_KNOWN_&amp;_POSSIBLE_LOC'!J55</f>
        <v>1445.2</v>
      </c>
      <c r="K28" s="25" t="str">
        <f>'EVERY_KNOWN_&amp;_POSSIBLE_LOC'!K55</f>
        <v>EM300 25 m bathemetry</v>
      </c>
      <c r="L28" s="25" t="s">
        <v>138</v>
      </c>
      <c r="M28" s="1">
        <f>'EVERY_KNOWN_&amp;_POSSIBLE_LOC'!M55</f>
        <v>1</v>
      </c>
    </row>
    <row r="29" spans="1:13" ht="17" x14ac:dyDescent="0.2">
      <c r="A29" s="21">
        <f>'EVERY_KNOWN_&amp;_POSSIBLE_LOC'!A57</f>
        <v>45</v>
      </c>
      <c r="B29" s="21">
        <f>'EVERY_KNOWN_&amp;_POSSIBLE_LOC'!B57</f>
        <v>2</v>
      </c>
      <c r="C29" s="21" t="str">
        <f>'EVERY_KNOWN_&amp;_POSSIBLE_LOC'!C57</f>
        <v>MS6_20160418</v>
      </c>
      <c r="D29" s="16">
        <f>'EVERY_KNOWN_&amp;_POSSIBLE_LOC'!D57</f>
        <v>65</v>
      </c>
      <c r="E29" s="22">
        <f>'EVERY_KNOWN_&amp;_POSSIBLE_LOC'!E57</f>
        <v>-122.089389</v>
      </c>
      <c r="F29" s="22">
        <f>'EVERY_KNOWN_&amp;_POSSIBLE_LOC'!F57</f>
        <v>36.701937999999998</v>
      </c>
      <c r="G29" s="1" t="str">
        <f>'EVERY_KNOWN_&amp;_POSSIBLE_LOC'!G57</f>
        <v>Western Flyer position at time of deployment</v>
      </c>
      <c r="H29" s="23">
        <f>'EVERY_KNOWN_&amp;_POSSIBLE_LOC'!H57</f>
        <v>41016</v>
      </c>
      <c r="I29" s="23">
        <v>41191</v>
      </c>
      <c r="J29" s="8">
        <f>'EVERY_KNOWN_&amp;_POSSIBLE_LOC'!J57</f>
        <v>1826</v>
      </c>
      <c r="K29" s="25" t="str">
        <f>'EVERY_KNOWN_&amp;_POSSIBLE_LOC'!K57</f>
        <v>EM300 25 m bathemetry</v>
      </c>
      <c r="L29" s="25" t="s">
        <v>139</v>
      </c>
      <c r="M29" s="1">
        <f>'EVERY_KNOWN_&amp;_POSSIBLE_LOC'!M57</f>
        <v>1</v>
      </c>
    </row>
    <row r="30" spans="1:13" ht="17" x14ac:dyDescent="0.2">
      <c r="A30" s="21">
        <f>'EVERY_KNOWN_&amp;_POSSIBLE_LOC'!A59</f>
        <v>51</v>
      </c>
      <c r="B30" s="21">
        <f>'EVERY_KNOWN_&amp;_POSSIBLE_LOC'!B59</f>
        <v>2</v>
      </c>
      <c r="C30" s="21" t="str">
        <f>'EVERY_KNOWN_&amp;_POSSIBLE_LOC'!C59</f>
        <v>MS7_20160420</v>
      </c>
      <c r="D30" s="16">
        <f>'EVERY_KNOWN_&amp;_POSSIBLE_LOC'!D59</f>
        <v>74</v>
      </c>
      <c r="E30" s="22">
        <f>'EVERY_KNOWN_&amp;_POSSIBLE_LOC'!E59</f>
        <v>-122.0984</v>
      </c>
      <c r="F30" s="22">
        <f>'EVERY_KNOWN_&amp;_POSSIBLE_LOC'!F59</f>
        <v>36.701784000000004</v>
      </c>
      <c r="G30" s="1" t="str">
        <f>'EVERY_KNOWN_&amp;_POSSIBLE_LOC'!G59</f>
        <v>Western Flyer position at time of deployment</v>
      </c>
      <c r="H30" s="23">
        <f>'EVERY_KNOWN_&amp;_POSSIBLE_LOC'!H59</f>
        <v>41018</v>
      </c>
      <c r="I30" s="23">
        <v>41191</v>
      </c>
      <c r="J30" s="8">
        <f>'EVERY_KNOWN_&amp;_POSSIBLE_LOC'!J59</f>
        <v>1849</v>
      </c>
      <c r="K30" s="25" t="str">
        <f>'EVERY_KNOWN_&amp;_POSSIBLE_LOC'!K59</f>
        <v>AUV collected 2m bathemetry</v>
      </c>
      <c r="L30" s="25" t="s">
        <v>140</v>
      </c>
      <c r="M30" s="1">
        <f>'EVERY_KNOWN_&amp;_POSSIBLE_LOC'!M59</f>
        <v>1</v>
      </c>
    </row>
    <row r="31" spans="1:13" ht="34" x14ac:dyDescent="0.2">
      <c r="A31" s="21">
        <f>'EVERY_KNOWN_&amp;_POSSIBLE_LOC'!A61</f>
        <v>60</v>
      </c>
      <c r="B31" s="21">
        <f>'EVERY_KNOWN_&amp;_POSSIBLE_LOC'!B61</f>
        <v>2</v>
      </c>
      <c r="C31" s="21" t="str">
        <f>'EVERY_KNOWN_&amp;_POSSIBLE_LOC'!C61</f>
        <v>SIN_20160417</v>
      </c>
      <c r="D31" s="16">
        <f>'EVERY_KNOWN_&amp;_POSSIBLE_LOC'!D61</f>
        <v>96</v>
      </c>
      <c r="E31" s="22">
        <f>'EVERY_KNOWN_&amp;_POSSIBLE_LOC'!E61</f>
        <v>-122.093835</v>
      </c>
      <c r="F31" s="22">
        <f>'EVERY_KNOWN_&amp;_POSSIBLE_LOC'!F61</f>
        <v>36.701708000000004</v>
      </c>
      <c r="G31" s="1" t="str">
        <f>'EVERY_KNOWN_&amp;_POSSIBLE_LOC'!G61</f>
        <v>Western Flyer position at time of deployment -picked from cluster</v>
      </c>
      <c r="H31" s="23">
        <f>'EVERY_KNOWN_&amp;_POSSIBLE_LOC'!H61</f>
        <v>41015</v>
      </c>
      <c r="J31" s="8">
        <f>'EVERY_KNOWN_&amp;_POSSIBLE_LOC'!J61</f>
        <v>1836.7</v>
      </c>
      <c r="K31" s="25" t="str">
        <f>'EVERY_KNOWN_&amp;_POSSIBLE_LOC'!K61</f>
        <v>ROV Doc Ricketts depth</v>
      </c>
      <c r="M31" s="1">
        <f>'EVERY_KNOWN_&amp;_POSSIBLE_LOC'!M61</f>
        <v>1</v>
      </c>
    </row>
    <row r="32" spans="1:13" ht="34" x14ac:dyDescent="0.2">
      <c r="A32" s="21">
        <f>'EVERY_KNOWN_&amp;_POSSIBLE_LOC'!A62</f>
        <v>61</v>
      </c>
      <c r="B32" s="21">
        <f>'EVERY_KNOWN_&amp;_POSSIBLE_LOC'!B62</f>
        <v>2</v>
      </c>
      <c r="C32" s="21" t="str">
        <f>'EVERY_KNOWN_&amp;_POSSIBLE_LOC'!C62</f>
        <v>SIN_20160417</v>
      </c>
      <c r="D32" s="16">
        <f>'EVERY_KNOWN_&amp;_POSSIBLE_LOC'!D62</f>
        <v>96</v>
      </c>
      <c r="E32" s="22">
        <f>'EVERY_KNOWN_&amp;_POSSIBLE_LOC'!E62</f>
        <v>-122.093632</v>
      </c>
      <c r="F32" s="22">
        <f>'EVERY_KNOWN_&amp;_POSSIBLE_LOC'!F62</f>
        <v>36.701714000000003</v>
      </c>
      <c r="G32" s="1" t="str">
        <f>'EVERY_KNOWN_&amp;_POSSIBLE_LOC'!G62</f>
        <v>ROV Doc Ricketts navigation markpoint while on seafloor -picked from cluster</v>
      </c>
      <c r="H32" s="23">
        <f>'EVERY_KNOWN_&amp;_POSSIBLE_LOC'!H62</f>
        <v>41015</v>
      </c>
      <c r="I32" s="23">
        <v>37539</v>
      </c>
      <c r="J32" s="8">
        <f>'EVERY_KNOWN_&amp;_POSSIBLE_LOC'!J62</f>
        <v>1836.1</v>
      </c>
      <c r="K32" s="25" t="str">
        <f>'EVERY_KNOWN_&amp;_POSSIBLE_LOC'!K62</f>
        <v>ROV Doc Ricketts depth</v>
      </c>
      <c r="L32" s="25" t="s">
        <v>141</v>
      </c>
      <c r="M32" s="1">
        <f>'EVERY_KNOWN_&amp;_POSSIBLE_LOC'!M62</f>
        <v>0</v>
      </c>
    </row>
    <row r="33" spans="1:13" ht="17" x14ac:dyDescent="0.2">
      <c r="A33" s="21">
        <f>'EVERY_KNOWN_&amp;_POSSIBLE_LOC'!A64</f>
        <v>67</v>
      </c>
      <c r="B33" s="21">
        <f>'EVERY_KNOWN_&amp;_POSSIBLE_LOC'!B64</f>
        <v>2</v>
      </c>
      <c r="C33" s="21" t="str">
        <f>'EVERY_KNOWN_&amp;_POSSIBLE_LOC'!C64</f>
        <v>BED03_20160212</v>
      </c>
      <c r="D33" s="16">
        <f>'EVERY_KNOWN_&amp;_POSSIBLE_LOC'!D64</f>
        <v>27</v>
      </c>
      <c r="E33" s="33">
        <f>'EVERY_KNOWN_&amp;_POSSIBLE_LOC'!E64</f>
        <v>-121.84625</v>
      </c>
      <c r="F33" s="33">
        <f>'EVERY_KNOWN_&amp;_POSSIBLE_LOC'!F64</f>
        <v>36.793390000000002</v>
      </c>
      <c r="G33" s="32" t="str">
        <f>'EVERY_KNOWN_&amp;_POSSIBLE_LOC'!G64</f>
        <v>Paragon position at time of deployment</v>
      </c>
      <c r="H33" s="34">
        <f>'EVERY_KNOWN_&amp;_POSSIBLE_LOC'!H64</f>
        <v>40950</v>
      </c>
      <c r="J33" s="92">
        <f>'EVERY_KNOWN_&amp;_POSSIBLE_LOC'!J64</f>
        <v>299</v>
      </c>
      <c r="K33" s="37" t="str">
        <f>'EVERY_KNOWN_&amp;_POSSIBLE_LOC'!K64</f>
        <v>Paragon sonar</v>
      </c>
      <c r="M33" s="1">
        <f>'EVERY_KNOWN_&amp;_POSSIBLE_LOC'!M64</f>
        <v>0</v>
      </c>
    </row>
    <row r="34" spans="1:13" ht="34" x14ac:dyDescent="0.2">
      <c r="A34" s="21">
        <f>'EVERY_KNOWN_&amp;_POSSIBLE_LOC'!A67</f>
        <v>70</v>
      </c>
      <c r="B34" s="21">
        <f>'EVERY_KNOWN_&amp;_POSSIBLE_LOC'!B67</f>
        <v>2</v>
      </c>
      <c r="C34" s="21" t="str">
        <f>'EVERY_KNOWN_&amp;_POSSIBLE_LOC'!C67</f>
        <v>BED03_20160212</v>
      </c>
      <c r="D34" s="16">
        <f>'EVERY_KNOWN_&amp;_POSSIBLE_LOC'!D67</f>
        <v>27</v>
      </c>
      <c r="E34" s="22">
        <f>'EVERY_KNOWN_&amp;_POSSIBLE_LOC'!E67</f>
        <v>-121.854743</v>
      </c>
      <c r="F34" s="22">
        <f>'EVERY_KNOWN_&amp;_POSSIBLE_LOC'!F67</f>
        <v>36.798882999999996</v>
      </c>
      <c r="G34" s="1" t="str">
        <f>'EVERY_KNOWN_&amp;_POSSIBLE_LOC'!G67</f>
        <v>ROV Ventana navigation markpoint while on seafloor -picked from cluster</v>
      </c>
      <c r="H34" s="23">
        <f>'EVERY_KNOWN_&amp;_POSSIBLE_LOC'!H67</f>
        <v>40950</v>
      </c>
      <c r="I34" s="23">
        <v>41023</v>
      </c>
      <c r="J34" s="8">
        <f>'EVERY_KNOWN_&amp;_POSSIBLE_LOC'!J67</f>
        <v>333</v>
      </c>
      <c r="K34" s="25" t="str">
        <f>'EVERY_KNOWN_&amp;_POSSIBLE_LOC'!K67</f>
        <v>ROV Ventana depth</v>
      </c>
      <c r="L34" s="25" t="s">
        <v>150</v>
      </c>
      <c r="M34" s="1">
        <f>'EVERY_KNOWN_&amp;_POSSIBLE_LOC'!M67</f>
        <v>1</v>
      </c>
    </row>
    <row r="35" spans="1:13" ht="17" x14ac:dyDescent="0.2">
      <c r="A35" s="21">
        <f>'EVERY_KNOWN_&amp;_POSSIBLE_LOC'!A68</f>
        <v>82</v>
      </c>
      <c r="B35" s="21">
        <f>'EVERY_KNOWN_&amp;_POSSIBLE_LOC'!B68</f>
        <v>2</v>
      </c>
      <c r="C35" s="21" t="str">
        <f>'EVERY_KNOWN_&amp;_POSSIBLE_LOC'!C68</f>
        <v>BED06_20160222</v>
      </c>
      <c r="D35" s="16">
        <f>'EVERY_KNOWN_&amp;_POSSIBLE_LOC'!D68</f>
        <v>33</v>
      </c>
      <c r="E35" s="22">
        <f>'EVERY_KNOWN_&amp;_POSSIBLE_LOC'!E68</f>
        <v>-121.86906999999999</v>
      </c>
      <c r="F35" s="22">
        <f>'EVERY_KNOWN_&amp;_POSSIBLE_LOC'!F68</f>
        <v>36.795169999999999</v>
      </c>
      <c r="G35" s="1" t="str">
        <f>'EVERY_KNOWN_&amp;_POSSIBLE_LOC'!G68</f>
        <v>Paragon position at time of deployment</v>
      </c>
      <c r="H35" s="23">
        <f>'EVERY_KNOWN_&amp;_POSSIBLE_LOC'!H68</f>
        <v>40960</v>
      </c>
      <c r="I35" s="23" t="s">
        <v>166</v>
      </c>
      <c r="J35" s="92">
        <f>'EVERY_KNOWN_&amp;_POSSIBLE_LOC'!J68</f>
        <v>392</v>
      </c>
      <c r="K35" s="25" t="str">
        <f>'EVERY_KNOWN_&amp;_POSSIBLE_LOC'!K68</f>
        <v>Paragon sonar</v>
      </c>
      <c r="L35" s="25" t="s">
        <v>157</v>
      </c>
      <c r="M35" s="1">
        <f>'EVERY_KNOWN_&amp;_POSSIBLE_LOC'!M68</f>
        <v>0</v>
      </c>
    </row>
    <row r="36" spans="1:13" ht="17" x14ac:dyDescent="0.2">
      <c r="A36" s="21">
        <f>'EVERY_KNOWN_&amp;_POSSIBLE_LOC'!A73</f>
        <v>87</v>
      </c>
      <c r="B36" s="21">
        <f>'EVERY_KNOWN_&amp;_POSSIBLE_LOC'!B73</f>
        <v>2</v>
      </c>
      <c r="C36" s="21" t="str">
        <f>'EVERY_KNOWN_&amp;_POSSIBLE_LOC'!C73</f>
        <v>BED09_20160408</v>
      </c>
      <c r="D36" s="16">
        <f>'EVERY_KNOWN_&amp;_POSSIBLE_LOC'!D73</f>
        <v>28</v>
      </c>
      <c r="E36" s="22">
        <f>'EVERY_KNOWN_&amp;_POSSIBLE_LOC'!E73</f>
        <v>-121.822125</v>
      </c>
      <c r="F36" s="22">
        <f>'EVERY_KNOWN_&amp;_POSSIBLE_LOC'!F73</f>
        <v>36.796669999999999</v>
      </c>
      <c r="G36" s="24" t="str">
        <f>'EVERY_KNOWN_&amp;_POSSIBLE_LOC'!G73</f>
        <v>ROV Ventana navigation markpoint while on seafloor</v>
      </c>
      <c r="H36" s="23">
        <f>'EVERY_KNOWN_&amp;_POSSIBLE_LOC'!H73</f>
        <v>41006</v>
      </c>
      <c r="I36" s="23">
        <v>41282</v>
      </c>
      <c r="J36" s="8">
        <f>'EVERY_KNOWN_&amp;_POSSIBLE_LOC'!J73</f>
        <v>197.93038899999999</v>
      </c>
      <c r="K36" s="25" t="str">
        <f>'EVERY_KNOWN_&amp;_POSSIBLE_LOC'!K73</f>
        <v>ROV Ventana depth</v>
      </c>
      <c r="L36" s="25" t="s">
        <v>117</v>
      </c>
      <c r="M36" s="1">
        <f>'EVERY_KNOWN_&amp;_POSSIBLE_LOC'!M73</f>
        <v>1</v>
      </c>
    </row>
    <row r="37" spans="1:13" ht="34" x14ac:dyDescent="0.2">
      <c r="A37" s="21">
        <f>'EVERY_KNOWN_&amp;_POSSIBLE_LOC'!A77</f>
        <v>94</v>
      </c>
      <c r="B37" s="21">
        <f>'EVERY_KNOWN_&amp;_POSSIBLE_LOC'!B77</f>
        <v>2</v>
      </c>
      <c r="C37" s="21" t="str">
        <f>'EVERY_KNOWN_&amp;_POSSIBLE_LOC'!C77</f>
        <v>BED10_20160408</v>
      </c>
      <c r="D37" s="16">
        <f>'EVERY_KNOWN_&amp;_POSSIBLE_LOC'!D77</f>
        <v>34</v>
      </c>
      <c r="E37" s="22">
        <f>'EVERY_KNOWN_&amp;_POSSIBLE_LOC'!E77</f>
        <v>-121.84232900000001</v>
      </c>
      <c r="F37" s="22">
        <f>'EVERY_KNOWN_&amp;_POSSIBLE_LOC'!F77</f>
        <v>36.792062999999999</v>
      </c>
      <c r="G37" s="57" t="str">
        <f>'EVERY_KNOWN_&amp;_POSSIBLE_LOC'!G77</f>
        <v>ROV Ventana navigation markpoint while on seafloor</v>
      </c>
      <c r="H37" s="23">
        <f>'EVERY_KNOWN_&amp;_POSSIBLE_LOC'!H77</f>
        <v>41006</v>
      </c>
      <c r="I37" s="23">
        <v>41201</v>
      </c>
      <c r="J37" s="8">
        <f>'EVERY_KNOWN_&amp;_POSSIBLE_LOC'!J77</f>
        <v>274.95944200000002</v>
      </c>
      <c r="K37" s="25" t="str">
        <f>'EVERY_KNOWN_&amp;_POSSIBLE_LOC'!K77</f>
        <v>ROV Ventana depth</v>
      </c>
      <c r="L37" s="25" t="s">
        <v>160</v>
      </c>
      <c r="M37" s="1">
        <f>'EVERY_KNOWN_&amp;_POSSIBLE_LOC'!M77</f>
        <v>1</v>
      </c>
    </row>
    <row r="38" spans="1:13" ht="17" x14ac:dyDescent="0.2">
      <c r="A38" s="21">
        <f>'EVERY_KNOWN_&amp;_POSSIBLE_LOC'!A81</f>
        <v>99</v>
      </c>
      <c r="B38" s="21">
        <f>'EVERY_KNOWN_&amp;_POSSIBLE_LOC'!B81</f>
        <v>2</v>
      </c>
      <c r="C38" s="21" t="str">
        <f>'EVERY_KNOWN_&amp;_POSSIBLE_LOC'!C81</f>
        <v>STED13_20160406</v>
      </c>
      <c r="D38" s="16" t="str">
        <f>'EVERY_KNOWN_&amp;_POSSIBLE_LOC'!D81</f>
        <v>na</v>
      </c>
      <c r="E38" s="22">
        <f>'EVERY_KNOWN_&amp;_POSSIBLE_LOC'!E81</f>
        <v>-121.880853</v>
      </c>
      <c r="F38" s="22">
        <f>'EVERY_KNOWN_&amp;_POSSIBLE_LOC'!F81</f>
        <v>36.793819999999997</v>
      </c>
      <c r="G38" s="57" t="str">
        <f>'EVERY_KNOWN_&amp;_POSSIBLE_LOC'!G81</f>
        <v>ROV Ventana navigation markpoint while on seafloor</v>
      </c>
      <c r="H38" s="23">
        <f>'EVERY_KNOWN_&amp;_POSSIBLE_LOC'!H81</f>
        <v>41004</v>
      </c>
      <c r="I38" s="23" t="s">
        <v>166</v>
      </c>
      <c r="J38" s="8">
        <f>'EVERY_KNOWN_&amp;_POSSIBLE_LOC'!J81</f>
        <v>412.34732100000002</v>
      </c>
      <c r="K38" s="25" t="str">
        <f>'EVERY_KNOWN_&amp;_POSSIBLE_LOC'!K81</f>
        <v>ROV Ventana depth</v>
      </c>
      <c r="L38" s="25" t="s">
        <v>158</v>
      </c>
      <c r="M38" s="1">
        <f>'EVERY_KNOWN_&amp;_POSSIBLE_LOC'!M81</f>
        <v>1</v>
      </c>
    </row>
    <row r="39" spans="1:13" ht="17" x14ac:dyDescent="0.2">
      <c r="A39" s="21">
        <f>'EVERY_KNOWN_&amp;_POSSIBLE_LOC'!A85</f>
        <v>112</v>
      </c>
      <c r="B39" s="21">
        <f>'EVERY_KNOWN_&amp;_POSSIBLE_LOC'!B85</f>
        <v>2</v>
      </c>
      <c r="C39" s="21" t="str">
        <f>'EVERY_KNOWN_&amp;_POSSIBLE_LOC'!C85</f>
        <v>AMT2B_20160406</v>
      </c>
      <c r="D39" s="16" t="str">
        <f>'EVERY_KNOWN_&amp;_POSSIBLE_LOC'!D85</f>
        <v>na</v>
      </c>
      <c r="E39" s="22">
        <f>'EVERY_KNOWN_&amp;_POSSIBLE_LOC'!E85</f>
        <v>-121.88233700000001</v>
      </c>
      <c r="F39" s="22">
        <f>'EVERY_KNOWN_&amp;_POSSIBLE_LOC'!F85</f>
        <v>36.800873000000003</v>
      </c>
      <c r="G39" s="24" t="str">
        <f>'EVERY_KNOWN_&amp;_POSSIBLE_LOC'!G85</f>
        <v>ROV Ventana navigation markpoint while on seafloor</v>
      </c>
      <c r="H39" s="23">
        <f>'EVERY_KNOWN_&amp;_POSSIBLE_LOC'!H85</f>
        <v>41004</v>
      </c>
      <c r="I39" s="23">
        <v>41023</v>
      </c>
      <c r="J39" s="8">
        <f>'EVERY_KNOWN_&amp;_POSSIBLE_LOC'!J85</f>
        <v>263</v>
      </c>
      <c r="K39" s="25" t="str">
        <f>'EVERY_KNOWN_&amp;_POSSIBLE_LOC'!K85</f>
        <v>ROV Ventana depth</v>
      </c>
      <c r="L39" s="25" t="s">
        <v>161</v>
      </c>
      <c r="M39" s="1">
        <f>'EVERY_KNOWN_&amp;_POSSIBLE_LOC'!M85</f>
        <v>1</v>
      </c>
    </row>
    <row r="40" spans="1:13" ht="17" x14ac:dyDescent="0.2">
      <c r="A40" s="21">
        <f>'EVERY_KNOWN_&amp;_POSSIBLE_LOC'!A87</f>
        <v>118</v>
      </c>
      <c r="B40" s="21">
        <f>'EVERY_KNOWN_&amp;_POSSIBLE_LOC'!B87</f>
        <v>2</v>
      </c>
      <c r="C40" s="21" t="str">
        <f>'EVERY_KNOWN_&amp;_POSSIBLE_LOC'!C87</f>
        <v>AMT3B_20160406</v>
      </c>
      <c r="D40" s="16" t="str">
        <f>'EVERY_KNOWN_&amp;_POSSIBLE_LOC'!D87</f>
        <v>na</v>
      </c>
      <c r="E40" s="22">
        <f>'EVERY_KNOWN_&amp;_POSSIBLE_LOC'!E87</f>
        <v>-121.879347</v>
      </c>
      <c r="F40" s="22">
        <f>'EVERY_KNOWN_&amp;_POSSIBLE_LOC'!F87</f>
        <v>36.797226999999999</v>
      </c>
      <c r="G40" s="57" t="str">
        <f>'EVERY_KNOWN_&amp;_POSSIBLE_LOC'!G87</f>
        <v>ROV Ventana navigation markpoint while on seafloor</v>
      </c>
      <c r="H40" s="62">
        <f>'EVERY_KNOWN_&amp;_POSSIBLE_LOC'!H87</f>
        <v>41004</v>
      </c>
      <c r="I40" s="23">
        <v>41023</v>
      </c>
      <c r="J40" s="8">
        <f>'EVERY_KNOWN_&amp;_POSSIBLE_LOC'!J87</f>
        <v>333.94293210000001</v>
      </c>
      <c r="K40" s="25" t="str">
        <f>'EVERY_KNOWN_&amp;_POSSIBLE_LOC'!K87</f>
        <v>ROV Ventana depth</v>
      </c>
      <c r="L40" s="25" t="s">
        <v>162</v>
      </c>
      <c r="M40" s="1">
        <f>'EVERY_KNOWN_&amp;_POSSIBLE_LOC'!M87</f>
        <v>1</v>
      </c>
    </row>
    <row r="41" spans="1:13" ht="17" x14ac:dyDescent="0.2">
      <c r="A41" s="27">
        <f>'EVERY_KNOWN_&amp;_POSSIBLE_LOC'!A89</f>
        <v>9</v>
      </c>
      <c r="B41" s="27">
        <f>'EVERY_KNOWN_&amp;_POSSIBLE_LOC'!B89</f>
        <v>3</v>
      </c>
      <c r="C41" s="27" t="str">
        <f>'EVERY_KNOWN_&amp;_POSSIBLE_LOC'!C89</f>
        <v>MS0_20161024</v>
      </c>
      <c r="D41" s="27">
        <f>'EVERY_KNOWN_&amp;_POSSIBLE_LOC'!D89</f>
        <v>28</v>
      </c>
      <c r="E41" s="22">
        <f>'EVERY_KNOWN_&amp;_POSSIBLE_LOC'!E89</f>
        <v>-121.83868</v>
      </c>
      <c r="F41" s="22">
        <f>'EVERY_KNOWN_&amp;_POSSIBLE_LOC'!F89</f>
        <v>36.751919999999998</v>
      </c>
      <c r="G41" s="57" t="str">
        <f>'EVERY_KNOWN_&amp;_POSSIBLE_LOC'!G89</f>
        <v>ROV Ventana navigation markpoint while on seafloor</v>
      </c>
      <c r="H41" s="62">
        <f>'EVERY_KNOWN_&amp;_POSSIBLE_LOC'!H89</f>
        <v>41205</v>
      </c>
      <c r="I41" s="23">
        <v>41471</v>
      </c>
      <c r="J41" s="7">
        <f>'EVERY_KNOWN_&amp;_POSSIBLE_LOC'!J89</f>
        <v>23.9</v>
      </c>
      <c r="K41" s="25" t="str">
        <f>'EVERY_KNOWN_&amp;_POSSIBLE_LOC'!K89</f>
        <v>ROV Ventana depth</v>
      </c>
      <c r="L41" s="25" t="s">
        <v>156</v>
      </c>
      <c r="M41" s="24">
        <f>'EVERY_KNOWN_&amp;_POSSIBLE_LOC'!M89</f>
        <v>1</v>
      </c>
    </row>
    <row r="42" spans="1:13" ht="17" x14ac:dyDescent="0.2">
      <c r="A42" s="27">
        <f>'EVERY_KNOWN_&amp;_POSSIBLE_LOC'!A91</f>
        <v>16</v>
      </c>
      <c r="B42" s="27">
        <f>'EVERY_KNOWN_&amp;_POSSIBLE_LOC'!B91</f>
        <v>3</v>
      </c>
      <c r="C42" s="27" t="str">
        <f>'EVERY_KNOWN_&amp;_POSSIBLE_LOC'!C91</f>
        <v>MS1_20161006</v>
      </c>
      <c r="D42" s="27">
        <f>'EVERY_KNOWN_&amp;_POSSIBLE_LOC'!D91</f>
        <v>10</v>
      </c>
      <c r="E42" s="22">
        <f>'EVERY_KNOWN_&amp;_POSSIBLE_LOC'!E91</f>
        <v>-121.845658</v>
      </c>
      <c r="F42" s="22">
        <f>'EVERY_KNOWN_&amp;_POSSIBLE_LOC'!F91</f>
        <v>36.793557</v>
      </c>
      <c r="G42" s="57" t="str">
        <f>'EVERY_KNOWN_&amp;_POSSIBLE_LOC'!G91</f>
        <v>Rachel Carson position at time of deployment</v>
      </c>
      <c r="H42" s="62">
        <f>'EVERY_KNOWN_&amp;_POSSIBLE_LOC'!H91</f>
        <v>41187</v>
      </c>
      <c r="J42" s="8">
        <f>'EVERY_KNOWN_&amp;_POSSIBLE_LOC'!J91</f>
        <v>290.3</v>
      </c>
      <c r="K42" s="25" t="str">
        <f>'EVERY_KNOWN_&amp;_POSSIBLE_LOC'!K91</f>
        <v>AUV collected 2m bathemetry</v>
      </c>
      <c r="M42" s="1">
        <f>'EVERY_KNOWN_&amp;_POSSIBLE_LOC'!M91</f>
        <v>1</v>
      </c>
    </row>
    <row r="43" spans="1:13" ht="34" x14ac:dyDescent="0.2">
      <c r="A43" s="27">
        <f>'EVERY_KNOWN_&amp;_POSSIBLE_LOC'!A92</f>
        <v>17</v>
      </c>
      <c r="B43" s="27">
        <f>'EVERY_KNOWN_&amp;_POSSIBLE_LOC'!B92</f>
        <v>3</v>
      </c>
      <c r="C43" s="27" t="str">
        <f>'EVERY_KNOWN_&amp;_POSSIBLE_LOC'!C92</f>
        <v>MS1_20161006</v>
      </c>
      <c r="D43" s="27">
        <f>'EVERY_KNOWN_&amp;_POSSIBLE_LOC'!D92</f>
        <v>10</v>
      </c>
      <c r="E43" s="22">
        <f>'EVERY_KNOWN_&amp;_POSSIBLE_LOC'!E92</f>
        <v>-121.849948</v>
      </c>
      <c r="F43" s="22">
        <f>'EVERY_KNOWN_&amp;_POSSIBLE_LOC'!F92</f>
        <v>36.795487000000001</v>
      </c>
      <c r="G43" s="57" t="str">
        <f>'EVERY_KNOWN_&amp;_POSSIBLE_LOC'!G92</f>
        <v>ROV Ventana navigation markpoint while on seafloor</v>
      </c>
      <c r="H43" s="62">
        <f>'EVERY_KNOWN_&amp;_POSSIBLE_LOC'!H92</f>
        <v>41187</v>
      </c>
      <c r="I43" s="23">
        <v>41353</v>
      </c>
      <c r="J43" s="8">
        <f>'EVERY_KNOWN_&amp;_POSSIBLE_LOC'!J92</f>
        <v>300.457336</v>
      </c>
      <c r="K43" s="58" t="str">
        <f>'EVERY_KNOWN_&amp;_POSSIBLE_LOC'!K92</f>
        <v>ROV Ventana depth</v>
      </c>
      <c r="L43" s="25" t="s">
        <v>143</v>
      </c>
      <c r="M43" s="1">
        <f>'EVERY_KNOWN_&amp;_POSSIBLE_LOC'!M92</f>
        <v>1</v>
      </c>
    </row>
    <row r="44" spans="1:13" ht="17" x14ac:dyDescent="0.2">
      <c r="A44" s="27">
        <f>'EVERY_KNOWN_&amp;_POSSIBLE_LOC'!A93</f>
        <v>23</v>
      </c>
      <c r="B44" s="27">
        <f>'EVERY_KNOWN_&amp;_POSSIBLE_LOC'!B93</f>
        <v>3</v>
      </c>
      <c r="C44" s="27" t="str">
        <f>'EVERY_KNOWN_&amp;_POSSIBLE_LOC'!C93</f>
        <v>MS2_20161006</v>
      </c>
      <c r="D44" s="27">
        <f>'EVERY_KNOWN_&amp;_POSSIBLE_LOC'!D93</f>
        <v>20</v>
      </c>
      <c r="E44" s="22">
        <f>'EVERY_KNOWN_&amp;_POSSIBLE_LOC'!E93</f>
        <v>-121.903352</v>
      </c>
      <c r="F44" s="22">
        <f>'EVERY_KNOWN_&amp;_POSSIBLE_LOC'!F93</f>
        <v>36.788575000000002</v>
      </c>
      <c r="G44" s="57" t="str">
        <f>'EVERY_KNOWN_&amp;_POSSIBLE_LOC'!G93</f>
        <v>Rachel Carson position at time of deployment</v>
      </c>
      <c r="H44" s="62">
        <f>'EVERY_KNOWN_&amp;_POSSIBLE_LOC'!H93</f>
        <v>41187</v>
      </c>
      <c r="J44" s="8">
        <f>'EVERY_KNOWN_&amp;_POSSIBLE_LOC'!J93</f>
        <v>526.29999999999995</v>
      </c>
      <c r="K44" s="8" t="str">
        <f>'EVERY_KNOWN_&amp;_POSSIBLE_LOC'!K93</f>
        <v>AUV collected 2m bathemetry</v>
      </c>
      <c r="M44" s="24">
        <f>'EVERY_KNOWN_&amp;_POSSIBLE_LOC'!M93</f>
        <v>1</v>
      </c>
    </row>
    <row r="45" spans="1:13" ht="34" x14ac:dyDescent="0.2">
      <c r="A45" s="27">
        <f>'EVERY_KNOWN_&amp;_POSSIBLE_LOC'!A94</f>
        <v>24</v>
      </c>
      <c r="B45" s="27">
        <f>'EVERY_KNOWN_&amp;_POSSIBLE_LOC'!B94</f>
        <v>3</v>
      </c>
      <c r="C45" s="27" t="str">
        <f>'EVERY_KNOWN_&amp;_POSSIBLE_LOC'!C94</f>
        <v>MS2_20161006</v>
      </c>
      <c r="D45" s="27">
        <f>'EVERY_KNOWN_&amp;_POSSIBLE_LOC'!D94</f>
        <v>20</v>
      </c>
      <c r="E45" s="22">
        <f>'EVERY_KNOWN_&amp;_POSSIBLE_LOC'!E94</f>
        <v>-121.90338300000001</v>
      </c>
      <c r="F45" s="22">
        <f>'EVERY_KNOWN_&amp;_POSSIBLE_LOC'!F94</f>
        <v>36.78725</v>
      </c>
      <c r="G45" s="57" t="str">
        <f>'EVERY_KNOWN_&amp;_POSSIBLE_LOC'!G94</f>
        <v>ROV Ventana navigation markpoint while on seafloor</v>
      </c>
      <c r="H45" s="62">
        <f>'EVERY_KNOWN_&amp;_POSSIBLE_LOC'!H94</f>
        <v>41187</v>
      </c>
      <c r="I45" s="23">
        <v>41353</v>
      </c>
      <c r="J45" s="8">
        <f>'EVERY_KNOWN_&amp;_POSSIBLE_LOC'!J94</f>
        <v>523.23870799999997</v>
      </c>
      <c r="K45" s="58" t="str">
        <f>'EVERY_KNOWN_&amp;_POSSIBLE_LOC'!K94</f>
        <v>ROV Ventana depth</v>
      </c>
      <c r="L45" s="25" t="s">
        <v>144</v>
      </c>
      <c r="M45" s="1">
        <f>'EVERY_KNOWN_&amp;_POSSIBLE_LOC'!M94</f>
        <v>1</v>
      </c>
    </row>
    <row r="46" spans="1:13" ht="17" x14ac:dyDescent="0.2">
      <c r="A46" s="27">
        <f>'EVERY_KNOWN_&amp;_POSSIBLE_LOC'!A95</f>
        <v>29</v>
      </c>
      <c r="B46" s="27">
        <f>'EVERY_KNOWN_&amp;_POSSIBLE_LOC'!B95</f>
        <v>3</v>
      </c>
      <c r="C46" s="27" t="str">
        <f>'EVERY_KNOWN_&amp;_POSSIBLE_LOC'!C95</f>
        <v>MS3_20161006</v>
      </c>
      <c r="D46" s="27">
        <f>'EVERY_KNOWN_&amp;_POSSIBLE_LOC'!D95</f>
        <v>30</v>
      </c>
      <c r="E46" s="22">
        <f>'EVERY_KNOWN_&amp;_POSSIBLE_LOC'!E95</f>
        <v>-121.96928</v>
      </c>
      <c r="F46" s="22">
        <f>'EVERY_KNOWN_&amp;_POSSIBLE_LOC'!F95</f>
        <v>36.765528000000003</v>
      </c>
      <c r="G46" s="57" t="str">
        <f>'EVERY_KNOWN_&amp;_POSSIBLE_LOC'!G95</f>
        <v>Rachel Carson position at time of deployment</v>
      </c>
      <c r="H46" s="62">
        <f>'EVERY_KNOWN_&amp;_POSSIBLE_LOC'!H95</f>
        <v>41187</v>
      </c>
      <c r="J46" s="8">
        <f>'EVERY_KNOWN_&amp;_POSSIBLE_LOC'!J95</f>
        <v>829.1</v>
      </c>
      <c r="K46" s="8" t="str">
        <f>'EVERY_KNOWN_&amp;_POSSIBLE_LOC'!K95</f>
        <v>AUV collected 2m bathemetry</v>
      </c>
      <c r="M46" s="1">
        <f>'EVERY_KNOWN_&amp;_POSSIBLE_LOC'!M95</f>
        <v>1</v>
      </c>
    </row>
    <row r="47" spans="1:13" ht="34" x14ac:dyDescent="0.2">
      <c r="A47" s="27">
        <f>'EVERY_KNOWN_&amp;_POSSIBLE_LOC'!A96</f>
        <v>30</v>
      </c>
      <c r="B47" s="27">
        <f>'EVERY_KNOWN_&amp;_POSSIBLE_LOC'!B96</f>
        <v>3</v>
      </c>
      <c r="C47" s="27" t="str">
        <f>'EVERY_KNOWN_&amp;_POSSIBLE_LOC'!C96</f>
        <v>MS3_20161006</v>
      </c>
      <c r="D47" s="27">
        <f>'EVERY_KNOWN_&amp;_POSSIBLE_LOC'!D96</f>
        <v>30</v>
      </c>
      <c r="E47" s="22">
        <f>'EVERY_KNOWN_&amp;_POSSIBLE_LOC'!E96</f>
        <v>-121.96988</v>
      </c>
      <c r="F47" s="22">
        <f>'EVERY_KNOWN_&amp;_POSSIBLE_LOC'!F96</f>
        <v>36.765045000000001</v>
      </c>
      <c r="G47" s="57" t="str">
        <f>'EVERY_KNOWN_&amp;_POSSIBLE_LOC'!G96</f>
        <v>ROV Ventana navigation markpoint while on seafloor</v>
      </c>
      <c r="H47" s="62">
        <f>'EVERY_KNOWN_&amp;_POSSIBLE_LOC'!H96</f>
        <v>41187</v>
      </c>
      <c r="I47" s="23">
        <v>41353</v>
      </c>
      <c r="J47" s="8">
        <f>'EVERY_KNOWN_&amp;_POSSIBLE_LOC'!J96</f>
        <v>816.97058100000004</v>
      </c>
      <c r="K47" s="58" t="str">
        <f>'EVERY_KNOWN_&amp;_POSSIBLE_LOC'!K96</f>
        <v>ROV Ventana depth</v>
      </c>
      <c r="L47" s="25" t="s">
        <v>145</v>
      </c>
      <c r="M47" s="1">
        <f>'EVERY_KNOWN_&amp;_POSSIBLE_LOC'!M96</f>
        <v>1</v>
      </c>
    </row>
    <row r="48" spans="1:13" ht="17" x14ac:dyDescent="0.2">
      <c r="A48" s="27">
        <f>'EVERY_KNOWN_&amp;_POSSIBLE_LOC'!A97</f>
        <v>35</v>
      </c>
      <c r="B48" s="27">
        <f>'EVERY_KNOWN_&amp;_POSSIBLE_LOC'!B97</f>
        <v>3</v>
      </c>
      <c r="C48" s="27" t="str">
        <f>'EVERY_KNOWN_&amp;_POSSIBLE_LOC'!C97</f>
        <v>MS4_20161007</v>
      </c>
      <c r="D48" s="27">
        <f>'EVERY_KNOWN_&amp;_POSSIBLE_LOC'!D97</f>
        <v>80</v>
      </c>
      <c r="E48" s="22">
        <f>'EVERY_KNOWN_&amp;_POSSIBLE_LOC'!E97</f>
        <v>-122.017172</v>
      </c>
      <c r="F48" s="22">
        <f>'EVERY_KNOWN_&amp;_POSSIBLE_LOC'!F97</f>
        <v>36.736097999999998</v>
      </c>
      <c r="G48" s="57" t="str">
        <f>'EVERY_KNOWN_&amp;_POSSIBLE_LOC'!G97</f>
        <v>Rachel Carson position at time of deployment</v>
      </c>
      <c r="H48" s="62">
        <f>'EVERY_KNOWN_&amp;_POSSIBLE_LOC'!H97</f>
        <v>41188</v>
      </c>
      <c r="J48" s="8">
        <f>'EVERY_KNOWN_&amp;_POSSIBLE_LOC'!J97</f>
        <v>1285.9000000000001</v>
      </c>
      <c r="K48" s="8" t="str">
        <f>'EVERY_KNOWN_&amp;_POSSIBLE_LOC'!K97</f>
        <v>EM300 25 m bathemetry grid</v>
      </c>
      <c r="M48" s="24">
        <f>'EVERY_KNOWN_&amp;_POSSIBLE_LOC'!M97</f>
        <v>1</v>
      </c>
    </row>
    <row r="49" spans="1:15" ht="34" x14ac:dyDescent="0.2">
      <c r="A49" s="27">
        <f>'EVERY_KNOWN_&amp;_POSSIBLE_LOC'!A98</f>
        <v>36</v>
      </c>
      <c r="B49" s="27">
        <f>'EVERY_KNOWN_&amp;_POSSIBLE_LOC'!B98</f>
        <v>3</v>
      </c>
      <c r="C49" s="27" t="str">
        <f>'EVERY_KNOWN_&amp;_POSSIBLE_LOC'!C98</f>
        <v>MS4_20161007</v>
      </c>
      <c r="D49" s="27">
        <f>'EVERY_KNOWN_&amp;_POSSIBLE_LOC'!D98</f>
        <v>80</v>
      </c>
      <c r="E49" s="22">
        <f>'EVERY_KNOWN_&amp;_POSSIBLE_LOC'!E98</f>
        <v>-122.01647</v>
      </c>
      <c r="F49" s="22">
        <f>'EVERY_KNOWN_&amp;_POSSIBLE_LOC'!F98</f>
        <v>36.735897999999999</v>
      </c>
      <c r="G49" s="57" t="str">
        <f>'EVERY_KNOWN_&amp;_POSSIBLE_LOC'!G98</f>
        <v>ROV Ventana navigation markpoint while on seafloor</v>
      </c>
      <c r="H49" s="62">
        <f>'EVERY_KNOWN_&amp;_POSSIBLE_LOC'!H98</f>
        <v>41188</v>
      </c>
      <c r="I49" s="23">
        <v>41354</v>
      </c>
      <c r="J49" s="8">
        <f>'EVERY_KNOWN_&amp;_POSSIBLE_LOC'!J98</f>
        <v>1263.4454350000001</v>
      </c>
      <c r="K49" s="58" t="str">
        <f>'EVERY_KNOWN_&amp;_POSSIBLE_LOC'!K98</f>
        <v>ROV Ventana depth</v>
      </c>
      <c r="L49" s="25" t="s">
        <v>146</v>
      </c>
      <c r="M49" s="1">
        <f>'EVERY_KNOWN_&amp;_POSSIBLE_LOC'!M98</f>
        <v>1</v>
      </c>
    </row>
    <row r="50" spans="1:15" ht="17" x14ac:dyDescent="0.2">
      <c r="A50" s="27">
        <f>'EVERY_KNOWN_&amp;_POSSIBLE_LOC'!A99</f>
        <v>41</v>
      </c>
      <c r="B50" s="27">
        <f>'EVERY_KNOWN_&amp;_POSSIBLE_LOC'!B99</f>
        <v>3</v>
      </c>
      <c r="C50" s="27" t="str">
        <f>'EVERY_KNOWN_&amp;_POSSIBLE_LOC'!C99</f>
        <v>MS5_20161007</v>
      </c>
      <c r="D50" s="27">
        <f>'EVERY_KNOWN_&amp;_POSSIBLE_LOC'!D99</f>
        <v>63</v>
      </c>
      <c r="E50" s="22">
        <f>'EVERY_KNOWN_&amp;_POSSIBLE_LOC'!E99</f>
        <v>-122.012833</v>
      </c>
      <c r="F50" s="22">
        <f>'EVERY_KNOWN_&amp;_POSSIBLE_LOC'!F99</f>
        <v>36.716332999999999</v>
      </c>
      <c r="G50" s="57" t="str">
        <f>'EVERY_KNOWN_&amp;_POSSIBLE_LOC'!G99</f>
        <v>Rachel Carson position at time of deployment</v>
      </c>
      <c r="H50" s="62">
        <f>'EVERY_KNOWN_&amp;_POSSIBLE_LOC'!H99</f>
        <v>41188</v>
      </c>
      <c r="I50" s="23">
        <v>41310</v>
      </c>
      <c r="J50" s="8">
        <f>'EVERY_KNOWN_&amp;_POSSIBLE_LOC'!J99</f>
        <v>1438.7</v>
      </c>
      <c r="K50" s="8" t="str">
        <f>'EVERY_KNOWN_&amp;_POSSIBLE_LOC'!K99</f>
        <v>AUV collected 2m bathemetry</v>
      </c>
      <c r="L50" s="25" t="s">
        <v>103</v>
      </c>
      <c r="M50" s="1">
        <f>'EVERY_KNOWN_&amp;_POSSIBLE_LOC'!M99</f>
        <v>1</v>
      </c>
    </row>
    <row r="51" spans="1:15" ht="17" x14ac:dyDescent="0.2">
      <c r="A51" s="27">
        <f>'EVERY_KNOWN_&amp;_POSSIBLE_LOC'!A101</f>
        <v>47</v>
      </c>
      <c r="B51" s="27">
        <f>'EVERY_KNOWN_&amp;_POSSIBLE_LOC'!B101</f>
        <v>3</v>
      </c>
      <c r="C51" s="27" t="str">
        <f>'EVERY_KNOWN_&amp;_POSSIBLE_LOC'!C101</f>
        <v>MS6_20161019</v>
      </c>
      <c r="D51" s="27">
        <f>'EVERY_KNOWN_&amp;_POSSIBLE_LOC'!D101</f>
        <v>65</v>
      </c>
      <c r="E51" s="22">
        <f>'EVERY_KNOWN_&amp;_POSSIBLE_LOC'!E101</f>
        <v>-122.089775</v>
      </c>
      <c r="F51" s="22">
        <f>'EVERY_KNOWN_&amp;_POSSIBLE_LOC'!F101</f>
        <v>36.702362999999998</v>
      </c>
      <c r="G51" s="57" t="str">
        <f>'EVERY_KNOWN_&amp;_POSSIBLE_LOC'!G101</f>
        <v>Western Flyer position at time of deployment</v>
      </c>
      <c r="H51" s="62">
        <f>'EVERY_KNOWN_&amp;_POSSIBLE_LOC'!H101</f>
        <v>41200</v>
      </c>
      <c r="J51" s="8">
        <f>'EVERY_KNOWN_&amp;_POSSIBLE_LOC'!J101</f>
        <v>1824.5</v>
      </c>
      <c r="K51" s="8" t="str">
        <f>'EVERY_KNOWN_&amp;_POSSIBLE_LOC'!K101</f>
        <v>AUV collected 2m bathemetry</v>
      </c>
      <c r="M51" s="24">
        <f>'EVERY_KNOWN_&amp;_POSSIBLE_LOC'!M101</f>
        <v>1</v>
      </c>
    </row>
    <row r="52" spans="1:15" ht="34" x14ac:dyDescent="0.2">
      <c r="A52" s="27">
        <f>'EVERY_KNOWN_&amp;_POSSIBLE_LOC'!A102</f>
        <v>48</v>
      </c>
      <c r="B52" s="27">
        <f>'EVERY_KNOWN_&amp;_POSSIBLE_LOC'!B102</f>
        <v>3</v>
      </c>
      <c r="C52" s="27" t="str">
        <f>'EVERY_KNOWN_&amp;_POSSIBLE_LOC'!C102</f>
        <v>MS6_20161019</v>
      </c>
      <c r="D52" s="27">
        <f>'EVERY_KNOWN_&amp;_POSSIBLE_LOC'!D102</f>
        <v>65</v>
      </c>
      <c r="E52" s="22">
        <f>'EVERY_KNOWN_&amp;_POSSIBLE_LOC'!E102</f>
        <v>-122.08884</v>
      </c>
      <c r="F52" s="22">
        <f>'EVERY_KNOWN_&amp;_POSSIBLE_LOC'!F102</f>
        <v>36.700760000000002</v>
      </c>
      <c r="G52" s="57" t="str">
        <f>'EVERY_KNOWN_&amp;_POSSIBLE_LOC'!G102</f>
        <v>ROV Doc Ricketts navigation markpoint while on seafloor</v>
      </c>
      <c r="H52" s="62">
        <f>'EVERY_KNOWN_&amp;_POSSIBLE_LOC'!H102</f>
        <v>41200</v>
      </c>
      <c r="I52" s="23">
        <v>41367</v>
      </c>
      <c r="J52" s="8">
        <f>'EVERY_KNOWN_&amp;_POSSIBLE_LOC'!J102</f>
        <v>1825.7163089999999</v>
      </c>
      <c r="K52" s="58" t="str">
        <f>'EVERY_KNOWN_&amp;_POSSIBLE_LOC'!K102</f>
        <v>ROV Doc Ricketts depth</v>
      </c>
      <c r="L52" s="25" t="s">
        <v>147</v>
      </c>
      <c r="M52" s="1">
        <f>'EVERY_KNOWN_&amp;_POSSIBLE_LOC'!M102</f>
        <v>1</v>
      </c>
    </row>
    <row r="53" spans="1:15" ht="17" x14ac:dyDescent="0.2">
      <c r="A53" s="27">
        <f>'EVERY_KNOWN_&amp;_POSSIBLE_LOC'!A103</f>
        <v>53</v>
      </c>
      <c r="B53" s="27">
        <f>'EVERY_KNOWN_&amp;_POSSIBLE_LOC'!B103</f>
        <v>3</v>
      </c>
      <c r="C53" s="27" t="str">
        <f>'EVERY_KNOWN_&amp;_POSSIBLE_LOC'!C103</f>
        <v>MS7_20161019</v>
      </c>
      <c r="D53" s="27">
        <f>'EVERY_KNOWN_&amp;_POSSIBLE_LOC'!D103</f>
        <v>74</v>
      </c>
      <c r="E53" s="22">
        <f>'EVERY_KNOWN_&amp;_POSSIBLE_LOC'!E103</f>
        <v>-122.098742</v>
      </c>
      <c r="F53" s="22">
        <f>'EVERY_KNOWN_&amp;_POSSIBLE_LOC'!F103</f>
        <v>36.701909999999998</v>
      </c>
      <c r="G53" s="57" t="str">
        <f>'EVERY_KNOWN_&amp;_POSSIBLE_LOC'!G103</f>
        <v>Western Flyer position at time of deployment</v>
      </c>
      <c r="H53" s="62">
        <f>'EVERY_KNOWN_&amp;_POSSIBLE_LOC'!H103</f>
        <v>41200</v>
      </c>
      <c r="J53" s="8">
        <f>'EVERY_KNOWN_&amp;_POSSIBLE_LOC'!J103</f>
        <v>1851</v>
      </c>
      <c r="K53" s="8" t="str">
        <f>'EVERY_KNOWN_&amp;_POSSIBLE_LOC'!K103</f>
        <v>AUV collected 2m bathemetry</v>
      </c>
      <c r="M53" s="1">
        <f>'EVERY_KNOWN_&amp;_POSSIBLE_LOC'!M103</f>
        <v>1</v>
      </c>
    </row>
    <row r="54" spans="1:15" ht="34" x14ac:dyDescent="0.2">
      <c r="A54" s="27">
        <f>'EVERY_KNOWN_&amp;_POSSIBLE_LOC'!A104</f>
        <v>54</v>
      </c>
      <c r="B54" s="27">
        <f>'EVERY_KNOWN_&amp;_POSSIBLE_LOC'!B104</f>
        <v>3</v>
      </c>
      <c r="C54" s="27" t="str">
        <f>'EVERY_KNOWN_&amp;_POSSIBLE_LOC'!C104</f>
        <v>MS7_20161019</v>
      </c>
      <c r="D54" s="27">
        <f>'EVERY_KNOWN_&amp;_POSSIBLE_LOC'!D104</f>
        <v>74</v>
      </c>
      <c r="E54" s="22">
        <f>'EVERY_KNOWN_&amp;_POSSIBLE_LOC'!E104</f>
        <v>-122.098372</v>
      </c>
      <c r="F54" s="22">
        <f>'EVERY_KNOWN_&amp;_POSSIBLE_LOC'!F104</f>
        <v>36.701549</v>
      </c>
      <c r="G54" s="57" t="str">
        <f>'EVERY_KNOWN_&amp;_POSSIBLE_LOC'!G104</f>
        <v>ROV Doc Ricketts navigation markpoint while on seafloor</v>
      </c>
      <c r="H54" s="62">
        <f>'EVERY_KNOWN_&amp;_POSSIBLE_LOC'!H104</f>
        <v>41200</v>
      </c>
      <c r="I54" s="23">
        <v>41367</v>
      </c>
      <c r="J54" s="8">
        <f>'EVERY_KNOWN_&amp;_POSSIBLE_LOC'!J104</f>
        <v>1849.3695070000001</v>
      </c>
      <c r="K54" s="58" t="str">
        <f>'EVERY_KNOWN_&amp;_POSSIBLE_LOC'!K104</f>
        <v>ROV Doc Ricketts depth</v>
      </c>
      <c r="L54" s="25" t="s">
        <v>148</v>
      </c>
      <c r="M54" s="1">
        <f>'EVERY_KNOWN_&amp;_POSSIBLE_LOC'!M104</f>
        <v>1</v>
      </c>
    </row>
    <row r="55" spans="1:15" ht="34" x14ac:dyDescent="0.2">
      <c r="A55" s="27">
        <f>'EVERY_KNOWN_&amp;_POSSIBLE_LOC'!A105</f>
        <v>63</v>
      </c>
      <c r="B55" s="27">
        <f>'EVERY_KNOWN_&amp;_POSSIBLE_LOC'!B105</f>
        <v>3</v>
      </c>
      <c r="C55" s="27" t="str">
        <f>'EVERY_KNOWN_&amp;_POSSIBLE_LOC'!C105</f>
        <v>SIN_20161018</v>
      </c>
      <c r="D55" s="27">
        <f>'EVERY_KNOWN_&amp;_POSSIBLE_LOC'!D105</f>
        <v>43</v>
      </c>
      <c r="E55" s="22">
        <f>'EVERY_KNOWN_&amp;_POSSIBLE_LOC'!E105</f>
        <v>-122.093869</v>
      </c>
      <c r="F55" s="22">
        <f>'EVERY_KNOWN_&amp;_POSSIBLE_LOC'!F105</f>
        <v>36.701784000000004</v>
      </c>
      <c r="G55" s="57" t="str">
        <f>'EVERY_KNOWN_&amp;_POSSIBLE_LOC'!G105</f>
        <v>ROV Doc Ricketts navigation markpoint while on seafloor -picked from cluster</v>
      </c>
      <c r="H55" s="62">
        <f>'EVERY_KNOWN_&amp;_POSSIBLE_LOC'!H105</f>
        <v>41199</v>
      </c>
      <c r="J55" s="8">
        <f>'EVERY_KNOWN_&amp;_POSSIBLE_LOC'!J105</f>
        <v>1837.78</v>
      </c>
      <c r="K55" s="8" t="str">
        <f>'EVERY_KNOWN_&amp;_POSSIBLE_LOC'!K105</f>
        <v>ROV Doc Ricketts navigation markpoint while on seafloor -picked from cluster</v>
      </c>
      <c r="M55" s="24">
        <f>'EVERY_KNOWN_&amp;_POSSIBLE_LOC'!M105</f>
        <v>1</v>
      </c>
    </row>
    <row r="56" spans="1:15" ht="34" x14ac:dyDescent="0.2">
      <c r="A56" s="27">
        <f>'EVERY_KNOWN_&amp;_POSSIBLE_LOC'!A106</f>
        <v>64</v>
      </c>
      <c r="B56" s="27">
        <f>'EVERY_KNOWN_&amp;_POSSIBLE_LOC'!B106</f>
        <v>3</v>
      </c>
      <c r="C56" s="27" t="str">
        <f>'EVERY_KNOWN_&amp;_POSSIBLE_LOC'!C106</f>
        <v>SIN_20161018</v>
      </c>
      <c r="D56" s="27">
        <f>'EVERY_KNOWN_&amp;_POSSIBLE_LOC'!D106</f>
        <v>43</v>
      </c>
      <c r="E56" s="22">
        <f>'EVERY_KNOWN_&amp;_POSSIBLE_LOC'!E106</f>
        <v>-122.093842</v>
      </c>
      <c r="F56" s="22">
        <f>'EVERY_KNOWN_&amp;_POSSIBLE_LOC'!F106</f>
        <v>36.701658000000002</v>
      </c>
      <c r="G56" s="57" t="str">
        <f>'EVERY_KNOWN_&amp;_POSSIBLE_LOC'!G106</f>
        <v>ROV Doc Ricketts navigation markpoint while on seafloor -picked from cluster</v>
      </c>
      <c r="H56" s="62">
        <f>'EVERY_KNOWN_&amp;_POSSIBLE_LOC'!H106</f>
        <v>41199</v>
      </c>
      <c r="I56" s="23">
        <v>41368</v>
      </c>
      <c r="J56" s="8"/>
      <c r="K56" s="8"/>
      <c r="L56" s="25" t="s">
        <v>149</v>
      </c>
      <c r="M56" s="1">
        <f>'EVERY_KNOWN_&amp;_POSSIBLE_LOC'!M106</f>
        <v>0</v>
      </c>
    </row>
    <row r="57" spans="1:15" ht="17" x14ac:dyDescent="0.2">
      <c r="A57" s="27">
        <f>'EVERY_KNOWN_&amp;_POSSIBLE_LOC'!A107</f>
        <v>71</v>
      </c>
      <c r="B57" s="27">
        <f>'EVERY_KNOWN_&amp;_POSSIBLE_LOC'!B107</f>
        <v>3</v>
      </c>
      <c r="C57" s="27" t="str">
        <f>'EVERY_KNOWN_&amp;_POSSIBLE_LOC'!C107</f>
        <v>BED03_20161005</v>
      </c>
      <c r="D57" s="27">
        <f>'EVERY_KNOWN_&amp;_POSSIBLE_LOC'!D107</f>
        <v>27</v>
      </c>
      <c r="E57" s="22">
        <f>'EVERY_KNOWN_&amp;_POSSIBLE_LOC'!E107</f>
        <v>-121.844258</v>
      </c>
      <c r="F57" s="22">
        <f>'EVERY_KNOWN_&amp;_POSSIBLE_LOC'!F107</f>
        <v>36.792993000000003</v>
      </c>
      <c r="G57" s="57" t="str">
        <f>'EVERY_KNOWN_&amp;_POSSIBLE_LOC'!G107</f>
        <v>ROV Ventana navigation markpoint while on seafloor</v>
      </c>
      <c r="H57" s="62">
        <f>'EVERY_KNOWN_&amp;_POSSIBLE_LOC'!H107</f>
        <v>41186</v>
      </c>
      <c r="I57" s="23" t="s">
        <v>166</v>
      </c>
      <c r="J57" s="8">
        <f>'EVERY_KNOWN_&amp;_POSSIBLE_LOC'!J107</f>
        <v>282.68377700000002</v>
      </c>
      <c r="K57" s="8" t="str">
        <f>'EVERY_KNOWN_&amp;_POSSIBLE_LOC'!K107</f>
        <v>ROV Ventana depth</v>
      </c>
      <c r="L57" s="25" t="s">
        <v>159</v>
      </c>
      <c r="M57" s="1">
        <f>'EVERY_KNOWN_&amp;_POSSIBLE_LOC'!M107</f>
        <v>1</v>
      </c>
    </row>
    <row r="58" spans="1:15" ht="17" x14ac:dyDescent="0.2">
      <c r="A58" s="27">
        <f>'EVERY_KNOWN_&amp;_POSSIBLE_LOC'!A110</f>
        <v>76</v>
      </c>
      <c r="B58" s="27">
        <f>'EVERY_KNOWN_&amp;_POSSIBLE_LOC'!B110</f>
        <v>3</v>
      </c>
      <c r="C58" s="27" t="str">
        <f>'EVERY_KNOWN_&amp;_POSSIBLE_LOC'!C110</f>
        <v>BED04CU_20161005</v>
      </c>
      <c r="D58" s="27">
        <f>'EVERY_KNOWN_&amp;_POSSIBLE_LOC'!D110</f>
        <v>89</v>
      </c>
      <c r="E58" s="22">
        <f>'EVERY_KNOWN_&amp;_POSSIBLE_LOC'!E110</f>
        <v>-121.844238</v>
      </c>
      <c r="F58" s="22">
        <f>'EVERY_KNOWN_&amp;_POSSIBLE_LOC'!F110</f>
        <v>36.793011999999997</v>
      </c>
      <c r="G58" s="57" t="str">
        <f>'EVERY_KNOWN_&amp;_POSSIBLE_LOC'!G110</f>
        <v>ROV Ventana navigation markpoint while on seafloor</v>
      </c>
      <c r="H58" s="62">
        <f>'EVERY_KNOWN_&amp;_POSSIBLE_LOC'!H110</f>
        <v>41186</v>
      </c>
      <c r="I58" s="23">
        <v>41249</v>
      </c>
      <c r="J58" s="8">
        <f>'EVERY_KNOWN_&amp;_POSSIBLE_LOC'!J110</f>
        <v>282.66238399999997</v>
      </c>
      <c r="K58" s="8" t="str">
        <f>'EVERY_KNOWN_&amp;_POSSIBLE_LOC'!K110</f>
        <v>ROV Ventana depth</v>
      </c>
      <c r="L58" s="25" t="s">
        <v>168</v>
      </c>
      <c r="M58" s="1">
        <f>'EVERY_KNOWN_&amp;_POSSIBLE_LOC'!M110</f>
        <v>1</v>
      </c>
    </row>
    <row r="59" spans="1:15" ht="17" x14ac:dyDescent="0.2">
      <c r="A59" s="27">
        <v>92</v>
      </c>
      <c r="B59" s="27">
        <v>3</v>
      </c>
      <c r="C59" s="27" t="s">
        <v>62</v>
      </c>
      <c r="D59" s="27">
        <v>31</v>
      </c>
      <c r="E59" s="22">
        <v>-121.849947</v>
      </c>
      <c r="F59" s="22">
        <v>36.794531999999997</v>
      </c>
      <c r="G59" s="57" t="s">
        <v>175</v>
      </c>
      <c r="H59" s="62">
        <v>41186</v>
      </c>
      <c r="I59" s="23">
        <v>41368</v>
      </c>
      <c r="J59" s="8">
        <v>204.9</v>
      </c>
      <c r="K59" s="9" t="s">
        <v>9</v>
      </c>
      <c r="L59" s="25" t="s">
        <v>174</v>
      </c>
      <c r="M59" s="1">
        <f>'EVERY_KNOWN_&amp;_POSSIBLE_LOC'!M112</f>
        <v>1</v>
      </c>
    </row>
    <row r="60" spans="1:15" ht="34" x14ac:dyDescent="0.2">
      <c r="A60" s="27">
        <f>'EVERY_KNOWN_&amp;_POSSIBLE_LOC'!A114</f>
        <v>106</v>
      </c>
      <c r="B60" s="27">
        <f>'EVERY_KNOWN_&amp;_POSSIBLE_LOC'!B114</f>
        <v>3</v>
      </c>
      <c r="C60" s="27" t="str">
        <f>'EVERY_KNOWN_&amp;_POSSIBLE_LOC'!C114</f>
        <v>AMT1_BED11_20161010</v>
      </c>
      <c r="D60" s="27">
        <f>'EVERY_KNOWN_&amp;_POSSIBLE_LOC'!D114</f>
        <v>41</v>
      </c>
      <c r="E60" s="22">
        <f>'EVERY_KNOWN_&amp;_POSSIBLE_LOC'!E114</f>
        <v>-121.847849</v>
      </c>
      <c r="F60" s="22">
        <f>'EVERY_KNOWN_&amp;_POSSIBLE_LOC'!F114</f>
        <v>36.794257000000002</v>
      </c>
      <c r="G60" s="57" t="str">
        <f>'EVERY_KNOWN_&amp;_POSSIBLE_LOC'!G114</f>
        <v>ROV Doc Ricketts navigation markpoint while on seafloor</v>
      </c>
      <c r="H60" s="62">
        <f>'EVERY_KNOWN_&amp;_POSSIBLE_LOC'!H114</f>
        <v>41191</v>
      </c>
      <c r="J60" s="8">
        <f>'EVERY_KNOWN_&amp;_POSSIBLE_LOC'!J114</f>
        <v>299.90033</v>
      </c>
      <c r="K60" s="8" t="str">
        <f>'EVERY_KNOWN_&amp;_POSSIBLE_LOC'!K114</f>
        <v>ROV Doc Ricketts depth</v>
      </c>
      <c r="M60" s="1">
        <f>'EVERY_KNOWN_&amp;_POSSIBLE_LOC'!M114</f>
        <v>1</v>
      </c>
    </row>
    <row r="61" spans="1:15" ht="68" x14ac:dyDescent="0.2">
      <c r="A61" s="27">
        <f>'EVERY_KNOWN_&amp;_POSSIBLE_LOC'!A116</f>
        <v>108</v>
      </c>
      <c r="B61" s="27">
        <f>'EVERY_KNOWN_&amp;_POSSIBLE_LOC'!B116</f>
        <v>3</v>
      </c>
      <c r="C61" s="27" t="str">
        <f>'EVERY_KNOWN_&amp;_POSSIBLE_LOC'!C116</f>
        <v>AMT1_BED11_20161010</v>
      </c>
      <c r="D61" s="27">
        <f>'EVERY_KNOWN_&amp;_POSSIBLE_LOC'!D116</f>
        <v>41</v>
      </c>
      <c r="E61" s="22">
        <f>'EVERY_KNOWN_&amp;_POSSIBLE_LOC'!E116</f>
        <v>-121.854547</v>
      </c>
      <c r="F61" s="22">
        <f>'EVERY_KNOWN_&amp;_POSSIBLE_LOC'!F116</f>
        <v>36.797756999999997</v>
      </c>
      <c r="G61" s="57" t="str">
        <f>'EVERY_KNOWN_&amp;_POSSIBLE_LOC'!G116</f>
        <v>ROV Ventana navigation markpoint while on seafloor</v>
      </c>
      <c r="H61" s="62">
        <f>'EVERY_KNOWN_&amp;_POSSIBLE_LOC'!H116</f>
        <v>41191</v>
      </c>
      <c r="I61" s="23">
        <v>41257</v>
      </c>
      <c r="J61" s="8">
        <f>'EVERY_KNOWN_&amp;_POSSIBLE_LOC'!J116</f>
        <v>321.14</v>
      </c>
      <c r="K61" s="8" t="str">
        <f>'EVERY_KNOWN_&amp;_POSSIBLE_LOC'!K116</f>
        <v>ROV Ventana depth</v>
      </c>
      <c r="L61" s="25" t="s">
        <v>170</v>
      </c>
      <c r="M61" s="24">
        <f>'EVERY_KNOWN_&amp;_POSSIBLE_LOC'!M116</f>
        <v>1</v>
      </c>
      <c r="O61" s="100"/>
    </row>
    <row r="62" spans="1:15" x14ac:dyDescent="0.2">
      <c r="A62" s="27">
        <f>'EVERY_KNOWN_&amp;_POSSIBLE_LOC'!A121</f>
        <v>113</v>
      </c>
      <c r="B62" s="27">
        <f>'EVERY_KNOWN_&amp;_POSSIBLE_LOC'!B121</f>
        <v>3</v>
      </c>
      <c r="C62" s="27" t="str">
        <f>'EVERY_KNOWN_&amp;_POSSIBLE_LOC'!C121</f>
        <v>AMT1_BED11_20161010</v>
      </c>
      <c r="D62" s="27">
        <f>'EVERY_KNOWN_&amp;_POSSIBLE_LOC'!D121</f>
        <v>41</v>
      </c>
      <c r="E62" s="24">
        <f>'EVERY_KNOWN_&amp;_POSSIBLE_LOC'!E121</f>
        <v>-121.856183</v>
      </c>
      <c r="F62" s="24">
        <f>'EVERY_KNOWN_&amp;_POSSIBLE_LOC'!F121</f>
        <v>36.800040000000003</v>
      </c>
      <c r="G62" s="24" t="str">
        <f>'EVERY_KNOWN_&amp;_POSSIBLE_LOC'!G121</f>
        <v>ROV Ventana position while on seafloor, from VARS</v>
      </c>
      <c r="H62" s="62">
        <f>'EVERY_KNOWN_&amp;_POSSIBLE_LOC'!H121</f>
        <v>41191</v>
      </c>
      <c r="I62" s="23">
        <f>'EVERY_KNOWN_&amp;_POSSIBLE_LOC'!I121</f>
        <v>41517</v>
      </c>
      <c r="J62" s="24"/>
      <c r="K62" s="24"/>
      <c r="L62" s="24" t="str">
        <f>'EVERY_KNOWN_&amp;_POSSIBLE_LOC'!L121</f>
        <v>Cut recovery line from the AMT on dive V4073, declared abandoned, no markpoint taken, location from VARS</v>
      </c>
      <c r="M62" s="24"/>
      <c r="O62" s="100"/>
    </row>
    <row r="63" spans="1:15" ht="34" x14ac:dyDescent="0.2">
      <c r="A63" s="27">
        <f>'EVERY_KNOWN_&amp;_POSSIBLE_LOC'!A122</f>
        <v>114</v>
      </c>
      <c r="B63" s="27">
        <f>'EVERY_KNOWN_&amp;_POSSIBLE_LOC'!B122</f>
        <v>3</v>
      </c>
      <c r="C63" s="27" t="str">
        <f>'EVERY_KNOWN_&amp;_POSSIBLE_LOC'!C122</f>
        <v>AMT2_20161005</v>
      </c>
      <c r="D63" s="27" t="str">
        <f>'EVERY_KNOWN_&amp;_POSSIBLE_LOC'!D122</f>
        <v>na</v>
      </c>
      <c r="E63" s="22">
        <f>'EVERY_KNOWN_&amp;_POSSIBLE_LOC'!E122</f>
        <v>-121.851702</v>
      </c>
      <c r="F63" s="22">
        <f>'EVERY_KNOWN_&amp;_POSSIBLE_LOC'!F122</f>
        <v>36.793801999999999</v>
      </c>
      <c r="G63" s="57" t="str">
        <f>'EVERY_KNOWN_&amp;_POSSIBLE_LOC'!G122</f>
        <v>ROV Ventana navigation markpoint while on seafloor -picked from cluster</v>
      </c>
      <c r="H63" s="62">
        <f>'EVERY_KNOWN_&amp;_POSSIBLE_LOC'!H122</f>
        <v>41186</v>
      </c>
      <c r="I63" s="23">
        <v>41310</v>
      </c>
      <c r="J63" s="8">
        <f>'EVERY_KNOWN_&amp;_POSSIBLE_LOC'!J122</f>
        <v>206.7</v>
      </c>
      <c r="K63" s="8" t="str">
        <f>'EVERY_KNOWN_&amp;_POSSIBLE_LOC'!K122</f>
        <v>Ventana depth -picked from cluster</v>
      </c>
      <c r="L63" s="25" t="s">
        <v>163</v>
      </c>
      <c r="M63" s="1">
        <f>'EVERY_KNOWN_&amp;_POSSIBLE_LOC'!M122</f>
        <v>1</v>
      </c>
    </row>
    <row r="64" spans="1:15" ht="34" x14ac:dyDescent="0.2">
      <c r="A64" s="27">
        <f>'EVERY_KNOWN_&amp;_POSSIBLE_LOC'!A124</f>
        <v>120</v>
      </c>
      <c r="B64" s="27">
        <f>'EVERY_KNOWN_&amp;_POSSIBLE_LOC'!B124</f>
        <v>3</v>
      </c>
      <c r="C64" s="27" t="str">
        <f>'EVERY_KNOWN_&amp;_POSSIBLE_LOC'!C124</f>
        <v>AMT3_20161005</v>
      </c>
      <c r="D64" s="27" t="str">
        <f>'EVERY_KNOWN_&amp;_POSSIBLE_LOC'!D124</f>
        <v>na</v>
      </c>
      <c r="E64" s="22">
        <f>'EVERY_KNOWN_&amp;_POSSIBLE_LOC'!E124</f>
        <v>-121.849002</v>
      </c>
      <c r="F64" s="22">
        <f>'EVERY_KNOWN_&amp;_POSSIBLE_LOC'!F124</f>
        <v>36.792757999999999</v>
      </c>
      <c r="G64" s="57" t="str">
        <f>'EVERY_KNOWN_&amp;_POSSIBLE_LOC'!G124</f>
        <v>ROV Ventana navigation markpoint while on seafloor -picked from cluster</v>
      </c>
      <c r="H64" s="62">
        <f>'EVERY_KNOWN_&amp;_POSSIBLE_LOC'!H124</f>
        <v>41186</v>
      </c>
      <c r="I64" s="23">
        <v>41310</v>
      </c>
      <c r="J64" s="8">
        <f>'EVERY_KNOWN_&amp;_POSSIBLE_LOC'!J124</f>
        <v>238.9</v>
      </c>
      <c r="K64" s="8" t="str">
        <f>'EVERY_KNOWN_&amp;_POSSIBLE_LOC'!K124</f>
        <v>Ventana depth -picked from cluster</v>
      </c>
      <c r="L64" s="25" t="s">
        <v>164</v>
      </c>
      <c r="M64" s="24">
        <f>'EVERY_KNOWN_&amp;_POSSIBLE_LOC'!M124</f>
        <v>1</v>
      </c>
    </row>
    <row r="99" spans="3:13" x14ac:dyDescent="0.2">
      <c r="C99" s="96"/>
      <c r="M99" s="96"/>
    </row>
    <row r="100" spans="3:13" x14ac:dyDescent="0.2">
      <c r="C100" s="96"/>
      <c r="M100" s="55"/>
    </row>
    <row r="101" spans="3:13" x14ac:dyDescent="0.2">
      <c r="C101" s="96"/>
      <c r="M101" s="55"/>
    </row>
    <row r="102" spans="3:13" x14ac:dyDescent="0.2">
      <c r="C102" s="96"/>
      <c r="M102" s="55"/>
    </row>
    <row r="103" spans="3:13" x14ac:dyDescent="0.2">
      <c r="C103" s="96"/>
      <c r="M103" s="96"/>
    </row>
    <row r="104" spans="3:13" x14ac:dyDescent="0.2">
      <c r="C104" s="96"/>
      <c r="M104" s="97"/>
    </row>
    <row r="105" spans="3:13" x14ac:dyDescent="0.2">
      <c r="C105" s="96"/>
      <c r="M105" s="97"/>
    </row>
    <row r="106" spans="3:13" x14ac:dyDescent="0.2">
      <c r="C106" s="96"/>
      <c r="M106" s="97"/>
    </row>
    <row r="107" spans="3:13" x14ac:dyDescent="0.2">
      <c r="C107" s="96"/>
    </row>
  </sheetData>
  <sortState xmlns:xlrd2="http://schemas.microsoft.com/office/spreadsheetml/2017/richdata2" ref="A2:O65">
    <sortCondition ref="B2:B65"/>
    <sortCondition ref="A2:A65"/>
  </sortState>
  <pageMargins left="0.75" right="0.75" top="1" bottom="1" header="0.5" footer="0.5"/>
  <pageSetup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EVERY_KNOWN_&amp;_POSSIBLE_LOC</vt:lpstr>
      <vt:lpstr>ALL_DEPLOY_AND_RECOVERY_LOCS</vt:lpstr>
      <vt:lpstr>'EVERY_KNOWN_&amp;_POSSIBLE_LOC'!Print_Area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Microsoft Office User</cp:lastModifiedBy>
  <cp:lastPrinted>2016-09-29T19:17:58Z</cp:lastPrinted>
  <dcterms:created xsi:type="dcterms:W3CDTF">2016-03-03T19:24:15Z</dcterms:created>
  <dcterms:modified xsi:type="dcterms:W3CDTF">2021-10-25T18:05:48Z</dcterms:modified>
</cp:coreProperties>
</file>