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CCE_Processed/Miscellaneous_Files/"/>
    </mc:Choice>
  </mc:AlternateContent>
  <xr:revisionPtr revIDLastSave="0" documentId="13_ncr:1_{059A327E-B3ED-2E45-BCF9-54A08C919C7C}" xr6:coauthVersionLast="36" xr6:coauthVersionMax="36" xr10:uidLastSave="{00000000-0000-0000-0000-000000000000}"/>
  <bookViews>
    <workbookView xWindow="5760" yWindow="2200" windowWidth="34600" windowHeight="23720" tabRatio="588" activeTab="9" xr2:uid="{00000000-000D-0000-FFFF-FFFF00000000}"/>
  </bookViews>
  <sheets>
    <sheet name="MS0" sheetId="16" r:id="rId1"/>
    <sheet name="MS1_300m" sheetId="12" r:id="rId2"/>
    <sheet name="MS2_500m" sheetId="13" r:id="rId3"/>
    <sheet name="MS3_800m" sheetId="14" r:id="rId4"/>
    <sheet name="MS4_1300m" sheetId="4" r:id="rId5"/>
    <sheet name="MS5_1500m" sheetId="5" r:id="rId6"/>
    <sheet name="MS6_1800m" sheetId="6" r:id="rId7"/>
    <sheet name="MS7_1900" sheetId="7" r:id="rId8"/>
    <sheet name="SIN_1850m" sheetId="15" r:id="rId9"/>
    <sheet name="All Instruments" sheetId="17" r:id="rId10"/>
    <sheet name="SedTraps" sheetId="18" r:id="rId11"/>
  </sheets>
  <externalReferences>
    <externalReference r:id="rId12"/>
  </externalReferences>
  <definedNames>
    <definedName name="_xlnm.Print_Area" localSheetId="9">'All Instruments'!$C$27:$V$35</definedName>
    <definedName name="_xlnm.Print_Area" localSheetId="0">MS0!$A$1:$H$15</definedName>
    <definedName name="_xlnm.Print_Area" localSheetId="1">MS1_300m!$A$1:$H$20</definedName>
    <definedName name="_xlnm.Print_Area" localSheetId="2">MS2_500m!$A$1:$K$20</definedName>
    <definedName name="_xlnm.Print_Area" localSheetId="3">MS3_800m!$A$1:$H$20</definedName>
    <definedName name="_xlnm.Print_Area" localSheetId="4">MS4_1300m!$A$1:$J$19</definedName>
    <definedName name="_xlnm.Print_Area" localSheetId="5">MS5_1500m!$A$1:$H$22</definedName>
    <definedName name="_xlnm.Print_Area" localSheetId="6">MS6_1800m!$A$1:$H$16</definedName>
    <definedName name="_xlnm.Print_Area" localSheetId="7">MS7_1900!$A$1:$H$22</definedName>
    <definedName name="_xlnm.Print_Area" localSheetId="10">SedTraps!$B$4:$D$15</definedName>
    <definedName name="_xlnm.Print_Area" localSheetId="8">SIN_1850m!$A$1:$H$21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8" i="17" l="1"/>
  <c r="Q48" i="17"/>
  <c r="P49" i="17"/>
  <c r="Q49" i="17"/>
  <c r="P50" i="17"/>
  <c r="Q50" i="17"/>
  <c r="P51" i="17"/>
  <c r="Q51" i="17"/>
  <c r="P52" i="17"/>
  <c r="Q52" i="17"/>
  <c r="P53" i="17"/>
  <c r="Q53" i="17"/>
  <c r="Q47" i="17"/>
  <c r="B6" i="15"/>
  <c r="D6" i="15" s="1"/>
  <c r="B5" i="15"/>
  <c r="D5" i="15" s="1"/>
  <c r="B6" i="7"/>
  <c r="D6" i="7" s="1"/>
  <c r="B5" i="7"/>
  <c r="D5" i="7" s="1"/>
  <c r="B6" i="6"/>
  <c r="D6" i="6" s="1"/>
  <c r="B5" i="6"/>
  <c r="D5" i="6" s="1"/>
  <c r="B6" i="5"/>
  <c r="D6" i="5" s="1"/>
  <c r="B5" i="5"/>
  <c r="D5" i="5" s="1"/>
  <c r="B6" i="4"/>
  <c r="D6" i="4" s="1"/>
  <c r="B5" i="4"/>
  <c r="D5" i="4" s="1"/>
  <c r="B6" i="14"/>
  <c r="D6" i="14" s="1"/>
  <c r="B5" i="14"/>
  <c r="D5" i="14" s="1"/>
  <c r="B6" i="13"/>
  <c r="D6" i="13" s="1"/>
  <c r="B5" i="13"/>
  <c r="D5" i="13" s="1"/>
  <c r="B6" i="12"/>
  <c r="B5" i="12"/>
  <c r="C6" i="12"/>
  <c r="D6" i="12" s="1"/>
  <c r="C5" i="12"/>
  <c r="D5" i="12" s="1"/>
  <c r="B6" i="16"/>
  <c r="B5" i="16"/>
  <c r="C6" i="16"/>
  <c r="C5" i="16"/>
  <c r="D5" i="16" l="1"/>
  <c r="D6" i="16"/>
  <c r="L47" i="17"/>
  <c r="K47" i="17"/>
  <c r="J47" i="17"/>
  <c r="L39" i="17"/>
  <c r="K39" i="17"/>
  <c r="J39" i="17"/>
  <c r="L37" i="17"/>
  <c r="K37" i="17"/>
  <c r="J37" i="17"/>
  <c r="L28" i="17"/>
  <c r="K28" i="17"/>
  <c r="J28" i="17"/>
  <c r="L23" i="17"/>
  <c r="K23" i="17"/>
  <c r="J23" i="17"/>
  <c r="L17" i="17"/>
  <c r="K17" i="17"/>
  <c r="J17" i="17"/>
  <c r="L12" i="17"/>
  <c r="K12" i="17"/>
  <c r="J12" i="17"/>
  <c r="L6" i="17"/>
  <c r="K6" i="17"/>
  <c r="J6" i="17"/>
  <c r="L2" i="17"/>
  <c r="K2" i="17"/>
  <c r="J2" i="17"/>
  <c r="O47" i="17" l="1"/>
  <c r="P47" i="17"/>
  <c r="O48" i="17"/>
  <c r="O49" i="17"/>
  <c r="O50" i="17"/>
  <c r="O51" i="17"/>
  <c r="O52" i="17"/>
  <c r="O53" i="17"/>
  <c r="O6" i="17"/>
  <c r="P6" i="17"/>
  <c r="O7" i="17"/>
  <c r="P7" i="17"/>
  <c r="O8" i="17"/>
  <c r="P8" i="17"/>
  <c r="O9" i="17"/>
  <c r="P9" i="17"/>
  <c r="O10" i="17"/>
  <c r="P10" i="17"/>
  <c r="O12" i="17"/>
  <c r="P12" i="17"/>
  <c r="O13" i="17"/>
  <c r="O14" i="17"/>
  <c r="P14" i="17"/>
  <c r="O15" i="17"/>
  <c r="P15" i="17"/>
  <c r="O17" i="17"/>
  <c r="P17" i="17"/>
  <c r="O18" i="17"/>
  <c r="P18" i="17"/>
  <c r="O19" i="17"/>
  <c r="P19" i="17"/>
  <c r="O20" i="17"/>
  <c r="P20" i="17"/>
  <c r="O21" i="17"/>
  <c r="P21" i="17"/>
  <c r="O23" i="17"/>
  <c r="P23" i="17"/>
  <c r="O24" i="17"/>
  <c r="P24" i="17"/>
  <c r="O25" i="17"/>
  <c r="P25" i="17"/>
  <c r="O26" i="17"/>
  <c r="P26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2" i="17"/>
  <c r="P2" i="17"/>
  <c r="O3" i="17"/>
  <c r="P3" i="17"/>
  <c r="O4" i="17"/>
  <c r="P4" i="17"/>
  <c r="U4" i="17"/>
  <c r="U3" i="17"/>
  <c r="U2" i="17"/>
  <c r="U45" i="17"/>
  <c r="U37" i="17"/>
  <c r="U23" i="17"/>
  <c r="U26" i="17"/>
  <c r="U39" i="17"/>
  <c r="U42" i="17"/>
  <c r="U49" i="17"/>
  <c r="U48" i="17"/>
  <c r="U47" i="17"/>
  <c r="U33" i="17"/>
  <c r="U32" i="17"/>
  <c r="U31" i="17"/>
  <c r="U29" i="17"/>
  <c r="U28" i="17"/>
  <c r="U12" i="17"/>
  <c r="U21" i="17"/>
  <c r="U19" i="17"/>
  <c r="U17" i="17"/>
  <c r="U20" i="17"/>
  <c r="U15" i="17"/>
  <c r="U14" i="17"/>
  <c r="U10" i="17"/>
  <c r="U9" i="17"/>
  <c r="U6" i="17"/>
  <c r="U7" i="17"/>
  <c r="N48" i="17"/>
  <c r="N49" i="17"/>
  <c r="N50" i="17"/>
  <c r="N51" i="17"/>
  <c r="N52" i="17"/>
  <c r="N53" i="17"/>
  <c r="N47" i="17"/>
  <c r="C6" i="17"/>
  <c r="D6" i="17"/>
  <c r="E6" i="17"/>
  <c r="M6" i="17"/>
  <c r="Q6" i="17"/>
  <c r="M48" i="17"/>
  <c r="M49" i="17"/>
  <c r="M50" i="17"/>
  <c r="M51" i="17"/>
  <c r="M52" i="17"/>
  <c r="M53" i="17"/>
  <c r="M47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Q45" i="17"/>
  <c r="M45" i="17"/>
  <c r="E45" i="17"/>
  <c r="D45" i="17"/>
  <c r="C45" i="17"/>
  <c r="Q44" i="17"/>
  <c r="M44" i="17"/>
  <c r="E44" i="17"/>
  <c r="D44" i="17"/>
  <c r="C44" i="17"/>
  <c r="M43" i="17"/>
  <c r="E43" i="17"/>
  <c r="D43" i="17"/>
  <c r="C43" i="17"/>
  <c r="Q42" i="17"/>
  <c r="M42" i="17"/>
  <c r="E42" i="17"/>
  <c r="D42" i="17"/>
  <c r="C42" i="17"/>
  <c r="Q41" i="17"/>
  <c r="M41" i="17"/>
  <c r="E41" i="17"/>
  <c r="D41" i="17"/>
  <c r="C41" i="17"/>
  <c r="Q40" i="17"/>
  <c r="M40" i="17"/>
  <c r="E40" i="17"/>
  <c r="D40" i="17"/>
  <c r="C40" i="17"/>
  <c r="Q39" i="17"/>
  <c r="M39" i="17"/>
  <c r="E39" i="17"/>
  <c r="D39" i="17"/>
  <c r="C39" i="17"/>
  <c r="M37" i="17"/>
  <c r="E37" i="17"/>
  <c r="D37" i="17"/>
  <c r="C37" i="17"/>
  <c r="Q35" i="17"/>
  <c r="M35" i="17"/>
  <c r="E35" i="17"/>
  <c r="D35" i="17"/>
  <c r="C35" i="17"/>
  <c r="Q34" i="17"/>
  <c r="M34" i="17"/>
  <c r="E34" i="17"/>
  <c r="D34" i="17"/>
  <c r="C34" i="17"/>
  <c r="Q33" i="17"/>
  <c r="M33" i="17"/>
  <c r="E33" i="17"/>
  <c r="D33" i="17"/>
  <c r="C33" i="17"/>
  <c r="Q32" i="17"/>
  <c r="M32" i="17"/>
  <c r="E32" i="17"/>
  <c r="D32" i="17"/>
  <c r="C32" i="17"/>
  <c r="Q31" i="17"/>
  <c r="M31" i="17"/>
  <c r="E31" i="17"/>
  <c r="D31" i="17"/>
  <c r="C31" i="17"/>
  <c r="Q30" i="17"/>
  <c r="M30" i="17"/>
  <c r="E30" i="17"/>
  <c r="D30" i="17"/>
  <c r="C30" i="17"/>
  <c r="Q29" i="17"/>
  <c r="M29" i="17"/>
  <c r="E29" i="17"/>
  <c r="D29" i="17"/>
  <c r="C29" i="17"/>
  <c r="Q28" i="17"/>
  <c r="M28" i="17"/>
  <c r="E28" i="17"/>
  <c r="D28" i="17"/>
  <c r="C28" i="17"/>
  <c r="Q26" i="17"/>
  <c r="M26" i="17"/>
  <c r="E26" i="17"/>
  <c r="D26" i="17"/>
  <c r="C26" i="17"/>
  <c r="Q25" i="17"/>
  <c r="M25" i="17"/>
  <c r="E25" i="17"/>
  <c r="D25" i="17"/>
  <c r="C25" i="17"/>
  <c r="Q24" i="17"/>
  <c r="M24" i="17"/>
  <c r="E24" i="17"/>
  <c r="D24" i="17"/>
  <c r="Q23" i="17"/>
  <c r="M23" i="17"/>
  <c r="E23" i="17"/>
  <c r="D23" i="17"/>
  <c r="C23" i="17"/>
  <c r="Q21" i="17"/>
  <c r="M21" i="17"/>
  <c r="E21" i="17"/>
  <c r="D21" i="17"/>
  <c r="C21" i="17"/>
  <c r="Q20" i="17"/>
  <c r="M20" i="17"/>
  <c r="E20" i="17"/>
  <c r="D20" i="17"/>
  <c r="C20" i="17"/>
  <c r="Q19" i="17"/>
  <c r="M19" i="17"/>
  <c r="E19" i="17"/>
  <c r="D19" i="17"/>
  <c r="C19" i="17"/>
  <c r="Q18" i="17"/>
  <c r="M18" i="17"/>
  <c r="E18" i="17"/>
  <c r="D18" i="17"/>
  <c r="Q17" i="17"/>
  <c r="M17" i="17"/>
  <c r="E17" i="17"/>
  <c r="D17" i="17"/>
  <c r="C17" i="17"/>
  <c r="Q15" i="17"/>
  <c r="M15" i="17"/>
  <c r="E15" i="17"/>
  <c r="D15" i="17"/>
  <c r="C15" i="17"/>
  <c r="Q14" i="17"/>
  <c r="M14" i="17"/>
  <c r="E14" i="17"/>
  <c r="D14" i="17"/>
  <c r="C14" i="17"/>
  <c r="Q13" i="17"/>
  <c r="M13" i="17"/>
  <c r="E13" i="17"/>
  <c r="D13" i="17"/>
  <c r="Q12" i="17"/>
  <c r="M12" i="17"/>
  <c r="E12" i="17"/>
  <c r="D12" i="17"/>
  <c r="C12" i="17"/>
  <c r="Q10" i="17"/>
  <c r="M10" i="17"/>
  <c r="E10" i="17"/>
  <c r="D10" i="17"/>
  <c r="C10" i="17"/>
  <c r="Q9" i="17"/>
  <c r="M9" i="17"/>
  <c r="E9" i="17"/>
  <c r="D9" i="17"/>
  <c r="C9" i="17"/>
  <c r="Q8" i="17"/>
  <c r="M8" i="17"/>
  <c r="E8" i="17"/>
  <c r="D8" i="17"/>
  <c r="Q7" i="17"/>
  <c r="M7" i="17"/>
  <c r="E7" i="17"/>
  <c r="D7" i="17"/>
  <c r="C7" i="17"/>
  <c r="Q3" i="17"/>
  <c r="Q4" i="17"/>
  <c r="Q2" i="17"/>
  <c r="M3" i="17"/>
  <c r="M4" i="17"/>
  <c r="M2" i="17"/>
  <c r="D2" i="17"/>
  <c r="E2" i="17"/>
  <c r="D3" i="17"/>
  <c r="E3" i="17"/>
  <c r="D4" i="17"/>
  <c r="E4" i="17"/>
  <c r="C3" i="17"/>
  <c r="C4" i="17"/>
  <c r="C2" i="17"/>
</calcChain>
</file>

<file path=xl/sharedStrings.xml><?xml version="1.0" encoding="utf-8"?>
<sst xmlns="http://schemas.openxmlformats.org/spreadsheetml/2006/main" count="1282" uniqueCount="377">
  <si>
    <t>Max depth rating</t>
  </si>
  <si>
    <t xml:space="preserve">Institute </t>
  </si>
  <si>
    <t>lat</t>
  </si>
  <si>
    <t>long</t>
  </si>
  <si>
    <t>ship</t>
  </si>
  <si>
    <t>USGS</t>
  </si>
  <si>
    <t xml:space="preserve">Kurt Rosenburger </t>
  </si>
  <si>
    <t>R/V Carson</t>
  </si>
  <si>
    <t>Instrument Brand</t>
  </si>
  <si>
    <t>Instrument Model</t>
  </si>
  <si>
    <t>Serial Number</t>
  </si>
  <si>
    <t>Meters above seafloor</t>
  </si>
  <si>
    <t>depth (m)</t>
  </si>
  <si>
    <t>MS1</t>
  </si>
  <si>
    <t xml:space="preserve">Individuals Responsible </t>
  </si>
  <si>
    <t>Aprox. data file size/deployment</t>
  </si>
  <si>
    <t>NOC-Hull</t>
  </si>
  <si>
    <t>MS2</t>
  </si>
  <si>
    <t>MS3</t>
  </si>
  <si>
    <t>MBARI</t>
  </si>
  <si>
    <t>Barry Group</t>
  </si>
  <si>
    <t>OUC</t>
  </si>
  <si>
    <t>MS5</t>
  </si>
  <si>
    <t>MS4</t>
  </si>
  <si>
    <t>Lovera, Barry Group, Gwiazda</t>
  </si>
  <si>
    <t>R/V Western Flyer</t>
  </si>
  <si>
    <t>MS6</t>
  </si>
  <si>
    <t>Whaling, Buck - Barry group</t>
  </si>
  <si>
    <t>Chaffey, O’Reilly, Parsons</t>
  </si>
  <si>
    <t>Workhorse 300 kHz ADCP</t>
  </si>
  <si>
    <t>Workhorse 600 kHz ADCP</t>
  </si>
  <si>
    <t>Workhorse 1200 kHz ADCP</t>
  </si>
  <si>
    <t>Aanderaa</t>
  </si>
  <si>
    <t>Wetlabs</t>
  </si>
  <si>
    <t>Nortek</t>
  </si>
  <si>
    <t>MS7</t>
  </si>
  <si>
    <t>RBR</t>
  </si>
  <si>
    <t>Seatech Engineering</t>
  </si>
  <si>
    <t>RBRduo C, T</t>
  </si>
  <si>
    <t>EdgeTech</t>
  </si>
  <si>
    <t>Xeos</t>
  </si>
  <si>
    <t>N/A</t>
  </si>
  <si>
    <t>2000m</t>
  </si>
  <si>
    <t>30 seconds</t>
  </si>
  <si>
    <t>500m</t>
  </si>
  <si>
    <t>768mB</t>
  </si>
  <si>
    <t>3mB</t>
  </si>
  <si>
    <t>15 minute</t>
  </si>
  <si>
    <t>740m</t>
  </si>
  <si>
    <t>5mB</t>
  </si>
  <si>
    <t>1000m</t>
  </si>
  <si>
    <t>10mB</t>
  </si>
  <si>
    <t>5000m</t>
  </si>
  <si>
    <t>RBR with Seapoint OBS</t>
  </si>
  <si>
    <t>7000m</t>
  </si>
  <si>
    <t>6000m</t>
  </si>
  <si>
    <t>Prime Focus</t>
  </si>
  <si>
    <t>Indented Rotating Sphere Sediment Trap</t>
  </si>
  <si>
    <t>NA</t>
  </si>
  <si>
    <t>Mass Flux, del C13, del N15, CHN, grain size analyses (?)</t>
  </si>
  <si>
    <t>samples only</t>
  </si>
  <si>
    <t>Anderson Sed Trap</t>
  </si>
  <si>
    <t>300KHz Workhorse Sentinel ADCP</t>
  </si>
  <si>
    <t>WET Labs</t>
  </si>
  <si>
    <t>WL-30007</t>
  </si>
  <si>
    <t>WL-30001</t>
  </si>
  <si>
    <t>WL-30002</t>
  </si>
  <si>
    <t>WHS300-2025</t>
  </si>
  <si>
    <t>10 sec</t>
  </si>
  <si>
    <t>2 sec</t>
  </si>
  <si>
    <t>Sample Interval</t>
  </si>
  <si>
    <t>50MB</t>
  </si>
  <si>
    <t>1MB</t>
  </si>
  <si>
    <t>R/V Rachel Carson</t>
  </si>
  <si>
    <t>Sample period</t>
  </si>
  <si>
    <t>1 minute</t>
  </si>
  <si>
    <t xml:space="preserve">Kurt Rosenberger </t>
  </si>
  <si>
    <t>Notes</t>
  </si>
  <si>
    <t>Logs CampbellSci OBS3+ S/N T8337</t>
  </si>
  <si>
    <t xml:space="preserve">RBR </t>
  </si>
  <si>
    <t>10 min</t>
  </si>
  <si>
    <t>3000m</t>
  </si>
  <si>
    <t>1mB</t>
  </si>
  <si>
    <t>Logs SeaTech Transmissometer S/N 264</t>
  </si>
  <si>
    <t>1 min</t>
  </si>
  <si>
    <t>2 min</t>
  </si>
  <si>
    <t>HOMER</t>
  </si>
  <si>
    <t>release</t>
  </si>
  <si>
    <t>Channel 72</t>
  </si>
  <si>
    <t>Indented Rotating Sphere Sediment Trap (4)</t>
  </si>
  <si>
    <t>Aquadopp ADCP</t>
  </si>
  <si>
    <t>Anderson Sediment Trap</t>
  </si>
  <si>
    <t>Acoustic Release</t>
  </si>
  <si>
    <t>Location Beacon</t>
  </si>
  <si>
    <t>300kHz Workhorse ADCP</t>
  </si>
  <si>
    <t>Sable Iridium Beacon</t>
  </si>
  <si>
    <t>XR-420 Turbidity Sensor</t>
  </si>
  <si>
    <t>XR-420 logger Turbidity Sensor</t>
  </si>
  <si>
    <t>acoustic release</t>
  </si>
  <si>
    <t>PORT LF Acoustic Release</t>
  </si>
  <si>
    <t>Teledyne Benthos</t>
  </si>
  <si>
    <t>Radio Frequency Location Beacon</t>
  </si>
  <si>
    <t>49794; 49795</t>
  </si>
  <si>
    <t>Sonardyne</t>
  </si>
  <si>
    <t>Deployment</t>
  </si>
  <si>
    <t>Aquadopp 2000 kHz A6L</t>
  </si>
  <si>
    <t>Aanderaa Oxygen Optode</t>
  </si>
  <si>
    <t xml:space="preserve">McLane </t>
  </si>
  <si>
    <t>McLane Profiler</t>
  </si>
  <si>
    <t>232578-004</t>
  </si>
  <si>
    <t>RBRvirtuoso TU Turbidity Sensor</t>
  </si>
  <si>
    <t>CliST (Anderson Sediment Trap)</t>
  </si>
  <si>
    <t>Sonardyne HOMER Pro</t>
  </si>
  <si>
    <t>Measurement Types</t>
  </si>
  <si>
    <t>16P51851-6133</t>
  </si>
  <si>
    <t>WMT (Wideband Mini Transponder)</t>
  </si>
  <si>
    <t>Beacon on Acoustic Release gives position during deployment</t>
  </si>
  <si>
    <t>Channel 154.585 Mhz</t>
  </si>
  <si>
    <t>Teldyne Benthos</t>
  </si>
  <si>
    <t>10?36</t>
  </si>
  <si>
    <t>Novatech</t>
  </si>
  <si>
    <t xml:space="preserve">ECO FLNTU </t>
  </si>
  <si>
    <t>30 sec</t>
  </si>
  <si>
    <t>5 min</t>
  </si>
  <si>
    <t xml:space="preserve">Teledyne Benthos </t>
  </si>
  <si>
    <t>60 sec. interval; auto range; measuring speed 3 sec.; avg period 6 sec</t>
  </si>
  <si>
    <t>SAME</t>
  </si>
  <si>
    <t>30 sec. interval; 7 pings per ensemble</t>
  </si>
  <si>
    <t>30 sec. interval; sampling rate: 1 sec; avg duration: 5 sec</t>
  </si>
  <si>
    <t>Chris Lovera</t>
  </si>
  <si>
    <t>Wet Labs</t>
  </si>
  <si>
    <t>AWAC 600KHz</t>
  </si>
  <si>
    <t>ECO FLNTU RTD</t>
  </si>
  <si>
    <t xml:space="preserve">Seabird SBE-16+ CTD </t>
  </si>
  <si>
    <t>SBE-37 Microcat CTD</t>
  </si>
  <si>
    <r>
      <rPr>
        <b/>
        <sz val="12"/>
        <color theme="1"/>
        <rFont val="Calibri"/>
        <family val="2"/>
        <scheme val="minor"/>
      </rPr>
      <t>20</t>
    </r>
    <r>
      <rPr>
        <sz val="12"/>
        <color theme="1"/>
        <rFont val="Calibri"/>
        <family val="2"/>
        <scheme val="minor"/>
      </rPr>
      <t xml:space="preserve"> @ 9mab</t>
    </r>
  </si>
  <si>
    <r>
      <rPr>
        <b/>
        <sz val="12"/>
        <color theme="1"/>
        <rFont val="Calibri"/>
        <family val="2"/>
        <scheme val="minor"/>
      </rPr>
      <t>30</t>
    </r>
    <r>
      <rPr>
        <sz val="12"/>
        <color theme="1"/>
        <rFont val="Calibri"/>
        <family val="2"/>
        <scheme val="minor"/>
      </rPr>
      <t xml:space="preserve"> @9mab</t>
    </r>
  </si>
  <si>
    <r>
      <rPr>
        <b/>
        <sz val="12"/>
        <color theme="1"/>
        <rFont val="Calibri"/>
        <family val="2"/>
        <scheme val="minor"/>
      </rPr>
      <t>80</t>
    </r>
    <r>
      <rPr>
        <sz val="12"/>
        <color theme="1"/>
        <rFont val="Calibri"/>
        <family val="2"/>
        <scheme val="minor"/>
      </rPr>
      <t xml:space="preserve"> @ 10mab</t>
    </r>
  </si>
  <si>
    <r>
      <rPr>
        <b/>
        <sz val="12"/>
        <color theme="1"/>
        <rFont val="Calibri"/>
        <family val="2"/>
        <scheme val="minor"/>
      </rPr>
      <t>65</t>
    </r>
    <r>
      <rPr>
        <sz val="12"/>
        <color theme="1"/>
        <rFont val="Calibri"/>
        <family val="2"/>
        <scheme val="minor"/>
      </rPr>
      <t xml:space="preserve"> @4mab</t>
    </r>
  </si>
  <si>
    <r>
      <rPr>
        <b/>
        <sz val="12"/>
        <color theme="1"/>
        <rFont val="Calibri"/>
        <family val="2"/>
        <scheme val="minor"/>
      </rPr>
      <t>74</t>
    </r>
    <r>
      <rPr>
        <sz val="12"/>
        <color theme="1"/>
        <rFont val="Calibri"/>
        <family val="2"/>
        <scheme val="minor"/>
      </rPr>
      <t xml:space="preserve"> @10mab</t>
    </r>
  </si>
  <si>
    <t xml:space="preserve">2016 deployment </t>
  </si>
  <si>
    <r>
      <rPr>
        <b/>
        <sz val="12"/>
        <color theme="1"/>
        <rFont val="Calibri"/>
        <family val="2"/>
        <scheme val="minor"/>
      </rPr>
      <t>63</t>
    </r>
    <r>
      <rPr>
        <sz val="12"/>
        <color theme="1"/>
        <rFont val="Calibri"/>
        <family val="2"/>
        <scheme val="minor"/>
      </rPr>
      <t xml:space="preserve"> @10mab</t>
    </r>
  </si>
  <si>
    <t>Xu</t>
  </si>
  <si>
    <t>Homer 63</t>
  </si>
  <si>
    <t>HOMER (switched from 22 to 28)</t>
  </si>
  <si>
    <t>Note: the sediment traps switched positions this deployment, the CT ended up at 70 m and the homer at 10 mab</t>
  </si>
  <si>
    <t>Homer 20</t>
  </si>
  <si>
    <t>HOMER 30</t>
  </si>
  <si>
    <t>HOMER 80</t>
  </si>
  <si>
    <t>WHS300-2024</t>
  </si>
  <si>
    <t>300KHz Workhorse Sentinel ADCP (dif serial # from Oct)</t>
  </si>
  <si>
    <t>Manufacturer serial number</t>
  </si>
  <si>
    <t xml:space="preserve"> SSDS ID #</t>
  </si>
  <si>
    <t>MAB</t>
  </si>
  <si>
    <t>Triplet ECO FLNTU</t>
  </si>
  <si>
    <t>Channel 71</t>
  </si>
  <si>
    <t>RF-700A1</t>
  </si>
  <si>
    <t>S01-256</t>
  </si>
  <si>
    <t>AQD 2053</t>
  </si>
  <si>
    <t>WL-30005</t>
  </si>
  <si>
    <t>HOMER 65</t>
  </si>
  <si>
    <t>HOMER 74</t>
  </si>
  <si>
    <t>Apollo</t>
  </si>
  <si>
    <t>Iridium Beacon</t>
  </si>
  <si>
    <t>SBE-39</t>
  </si>
  <si>
    <t>300kHz WH</t>
  </si>
  <si>
    <t>XR-420 with Seapoint</t>
  </si>
  <si>
    <t>5 minute</t>
  </si>
  <si>
    <t>SBE-37</t>
  </si>
  <si>
    <t xml:space="preserve"> 68927-004</t>
  </si>
  <si>
    <t>Homer Beacon 40 (AD4, RE4)</t>
  </si>
  <si>
    <t>Homer 40</t>
  </si>
  <si>
    <t>MS0</t>
  </si>
  <si>
    <t xml:space="preserve"> ECO FLNTU</t>
  </si>
  <si>
    <t>Data File Name</t>
  </si>
  <si>
    <t>Data file on CCE_Archive?</t>
  </si>
  <si>
    <t>MBCCE_MS0_FLNTU_20160408</t>
  </si>
  <si>
    <t>MBCCE_MS0_AWAC_20160408</t>
  </si>
  <si>
    <t>MBCCE_MS1_TD65m_20160404</t>
  </si>
  <si>
    <t>MBCCE_MS1_ADCP300_20160404</t>
  </si>
  <si>
    <t>MBCCE_MS1_TU9m_20160404</t>
  </si>
  <si>
    <t>MBCCE_MS1_CT9m_20160404</t>
  </si>
  <si>
    <t>MBCCE_MS2_ADCP300_20160407</t>
  </si>
  <si>
    <t>MBCCE_MS2_AST9m_20160407</t>
  </si>
  <si>
    <t>MBCCE_MS2_TU9m_20160407</t>
  </si>
  <si>
    <t>MBCCE_MS2_CTD9m_20160407</t>
  </si>
  <si>
    <t>MBCCE_MS3_ADCP300_20160407</t>
  </si>
  <si>
    <t>MBCCE_MS3_AST9m_20160407</t>
  </si>
  <si>
    <t>MBCCE_MS3_TU9m_20160407</t>
  </si>
  <si>
    <t>MBCCE_MS3_CT9m_20160407</t>
  </si>
  <si>
    <t>MBCCE_MS3_Aquadopp2000_20160407</t>
  </si>
  <si>
    <t>MBCCE_MS4_ADCP300_20160408</t>
  </si>
  <si>
    <t>MBCCE_MS4_AST10m_20160408</t>
  </si>
  <si>
    <t>MBCCE_MS4_IRSST10m_20160408</t>
  </si>
  <si>
    <t>MBCCE_MS4_FLNTU10m_20160408</t>
  </si>
  <si>
    <t>MBCCE_MS5_TU10m_20160408</t>
  </si>
  <si>
    <t>MBCCE_MS5_TU200m_20160408</t>
  </si>
  <si>
    <t>MBCCE_MS5_TU100m_20160408</t>
  </si>
  <si>
    <t>MBCCE_MS5_AST70m_20160408</t>
  </si>
  <si>
    <t>MBCCE_MS5_TU70m_20160408</t>
  </si>
  <si>
    <t>MBCCE_MS5_CT70m_20160408</t>
  </si>
  <si>
    <t>MBCCE_MS5_ADCP300_20160408</t>
  </si>
  <si>
    <t>MBCCE_MS5_AST10m_20160408</t>
  </si>
  <si>
    <t>MBCCE_MS6_20160418</t>
  </si>
  <si>
    <t>MBCCE_MS7_FLNTU300m_20160420</t>
  </si>
  <si>
    <t>MBCCE_MS7_IRSST300m_20160420</t>
  </si>
  <si>
    <t>MBCCE_MS7_AST300m_20160420</t>
  </si>
  <si>
    <t>MBCCE_MS7_ADCP300_20160420</t>
  </si>
  <si>
    <t>MBCCE_MS7_IRSST10m_20160420</t>
  </si>
  <si>
    <t>MBCCE_MS7_AST10m_20160420</t>
  </si>
  <si>
    <t>MBCCE_MS7_FLNTU10m_20160420</t>
  </si>
  <si>
    <t>MBCCE_MS1_AST10_20160404</t>
  </si>
  <si>
    <t>Sample Name</t>
  </si>
  <si>
    <t>Data File/ Sample Name</t>
  </si>
  <si>
    <t>Trap</t>
  </si>
  <si>
    <t>Clock Initial Sync with GMT</t>
  </si>
  <si>
    <t>Check Time (GMT)</t>
  </si>
  <si>
    <t>Clock Drift</t>
  </si>
  <si>
    <t>Ahead or Behind</t>
  </si>
  <si>
    <t>WL-30006</t>
  </si>
  <si>
    <t>Node 9</t>
  </si>
  <si>
    <t>SSDS #</t>
  </si>
  <si>
    <t>MBCCE_MS5_AST11m_20160408</t>
  </si>
  <si>
    <t>MBCCE_MS5_AST74m_20160408</t>
  </si>
  <si>
    <t>MBCCE_MS1_AST10m_20160404</t>
  </si>
  <si>
    <t>Malfunction!</t>
  </si>
  <si>
    <t xml:space="preserve">N/A </t>
  </si>
  <si>
    <t>4/15/16 03:27:24 Both clocks Sync</t>
  </si>
  <si>
    <t>5/16/16 23:10:12 (RTC time): System clock ahead 266 seconds</t>
  </si>
  <si>
    <t>5/16/23 23:24:10 Both clocks sync</t>
  </si>
  <si>
    <t>8/13/16 09:20:55  (RTC time): System clock ahead 744 seconds</t>
  </si>
  <si>
    <t>continuous reboot until</t>
  </si>
  <si>
    <t>9/9/16 01:17:16 Both clocks sync</t>
  </si>
  <si>
    <t>9/17/16 18:16:55 (RTC time): System clock ahead by 74 seconds</t>
  </si>
  <si>
    <t>9/18/16 21:01:57  to 9/18/16 23:0018 no difference between clocks</t>
  </si>
  <si>
    <t>9/18/16 23:0018 both clocks sync</t>
  </si>
  <si>
    <t>10/13/16 18:59:15 (RTC time): System clock ahead 109 seconds</t>
  </si>
  <si>
    <t>Equipment Time (GMT)</t>
  </si>
  <si>
    <t>behind GMT</t>
  </si>
  <si>
    <t>ahead of GMT</t>
  </si>
  <si>
    <t>-</t>
  </si>
  <si>
    <t>Mooring</t>
  </si>
  <si>
    <t>Intervelometer with 8 day interval; delay time 9 days from Oct 16 2015 GMT</t>
  </si>
  <si>
    <t>16 day intervals</t>
  </si>
  <si>
    <t>8 day intervals</t>
  </si>
  <si>
    <t>SIN</t>
  </si>
  <si>
    <t>MBCCE_SIN_ADCP300_20160417</t>
  </si>
  <si>
    <t>MBCCE_SIN_ADCP600_20160417</t>
  </si>
  <si>
    <t>MBCCE_SIN_ADCP1200_20160417</t>
  </si>
  <si>
    <t>MBCCE_SIN_Aquadopp2000_20160417</t>
  </si>
  <si>
    <t>MBCCE_SIN_CTDOBSTrans_20160417</t>
  </si>
  <si>
    <t>MBCCE_SIN_OX_20160417</t>
  </si>
  <si>
    <t>MBCCE_SIN_FLNTU_20160417</t>
  </si>
  <si>
    <t>Water Depth</t>
  </si>
  <si>
    <t>Lat</t>
  </si>
  <si>
    <t>Long</t>
  </si>
  <si>
    <t>File in CCE_Archive?</t>
  </si>
  <si>
    <t>File in CCE_Processed?</t>
  </si>
  <si>
    <t>Yes</t>
  </si>
  <si>
    <t>No</t>
  </si>
  <si>
    <t>Trap spilled onto deck. Some photos exist, some grain size data exists</t>
  </si>
  <si>
    <t>Net cdf in CCE_Archive?</t>
  </si>
  <si>
    <t>Net cdf in CCE_Processed?</t>
  </si>
  <si>
    <t>1 Hz measurement for 17 minutes for every 120 min</t>
  </si>
  <si>
    <t>MBCCE_MS0_AWAC_20160408.cdf</t>
  </si>
  <si>
    <t>MBCCE_MS1_ADCP300_20160404.cdf</t>
  </si>
  <si>
    <t>Yes  -.asc</t>
  </si>
  <si>
    <t>Yes  -.hex &amp; .txt</t>
  </si>
  <si>
    <t>Yes -.asc</t>
  </si>
  <si>
    <t>MBCCE_MS2_ADCP300_20160407.cdf</t>
  </si>
  <si>
    <t>Yes  -.hex &amp; others</t>
  </si>
  <si>
    <t>MBCCE_MS3_ADCP300_20160407.cdf</t>
  </si>
  <si>
    <t>Yes  -.prf</t>
  </si>
  <si>
    <t>MBCCE_MS4_ADCP300_20160408.cdf</t>
  </si>
  <si>
    <t>MBCCE_MS4_FLNTU10m_20160408.cdf</t>
  </si>
  <si>
    <t>MBCCE_MS5_ADCP300_20160408.cdf</t>
  </si>
  <si>
    <t>Yes  -.rsk</t>
  </si>
  <si>
    <t>MBCCE_MS7_ADCP300_20160420.cdf</t>
  </si>
  <si>
    <t>MBCCE_MS7_FLNTU300m_20160420.cdf</t>
  </si>
  <si>
    <t>MBCCE_MS7_FLNTU10m_20160420.cdf</t>
  </si>
  <si>
    <t>MBCCE_SIN_ADCP300_20160417.cdf</t>
  </si>
  <si>
    <t>MBCCE_SIN_ADCP600_20160417.cdf</t>
  </si>
  <si>
    <t>MBCCE_SIN_ADCP1200_20160417.cdf</t>
  </si>
  <si>
    <t xml:space="preserve"> Yes  -.prf &amp; lots more</t>
  </si>
  <si>
    <t>MBCCE_SIN_CTDOBSTrans_20160417_original.nc</t>
  </si>
  <si>
    <t>MBCCE_SIN_FLNTU_20160417_original.nc</t>
  </si>
  <si>
    <t>MBCCE_SIN_OX_20160417_original.nc</t>
  </si>
  <si>
    <t>MBCCE_MS0_CTDOXFLOBS_20160408</t>
  </si>
  <si>
    <t>MBCCE_MS0_CTDOXFLOBS_20160408.nc</t>
  </si>
  <si>
    <t>MBCCE_MS1_ADCP300_20160404.nc</t>
  </si>
  <si>
    <t>MBCCE_MS1_CT9m_20160404.nc</t>
  </si>
  <si>
    <t>MBCCE_MS1_TU9m_20160404.nc</t>
  </si>
  <si>
    <t>MBCCE_MS1_TD65m_20160404.nc</t>
  </si>
  <si>
    <t>MBCCE_MS2_ADCP300_20160407.nc</t>
  </si>
  <si>
    <t>MBCCE_MS2_TU9m_20160407.nc</t>
  </si>
  <si>
    <t>MBCCE_MS3_ADCP300_20160407.nc</t>
  </si>
  <si>
    <t>MBCCE_MS3_Aquadopp2000_20160407.nc</t>
  </si>
  <si>
    <t>MBCCE_MS3_CT9m_20160407.nc</t>
  </si>
  <si>
    <t>MBCCE_MS3_TU9m_20160407.nc</t>
  </si>
  <si>
    <t>MBCCE_MS4_ADCP300_20160408.nc</t>
  </si>
  <si>
    <t>MBCCE_MS4_FLNTU10m_20160408.nc</t>
  </si>
  <si>
    <t>MBCCE_MS5_ADCP300_20160408.nc</t>
  </si>
  <si>
    <t>MBCCE_MS5_CT70m_20160408.nc</t>
  </si>
  <si>
    <t>MBCCE_MS5_TU10m_20160408.nc</t>
  </si>
  <si>
    <t>MBCCE_MS5_TU70m_20160408.nc</t>
  </si>
  <si>
    <t>MBCCE_MS5_TU100m_20160408.nc</t>
  </si>
  <si>
    <t>MBCCE_MS5_TU200m_20160408.nc</t>
  </si>
  <si>
    <t>MBCCE_MS7_ADCP300_20160420.nc</t>
  </si>
  <si>
    <t>MBCCE_MS7_FLNTU10m_20160420.nc</t>
  </si>
  <si>
    <t>MBCCE_MS7_FLNTU300m_20160420.nc</t>
  </si>
  <si>
    <t>MBCCE_SIN_ADCP300_20160417.nc</t>
  </si>
  <si>
    <t>MBCCE_SIN_ADCP600_20160417.nc</t>
  </si>
  <si>
    <t>MBCCE_SIN_ADCP1200_20160417.nc</t>
  </si>
  <si>
    <t>MBCCE_SIN_CTDOBSTrans_20160417_timecorrected.nc</t>
  </si>
  <si>
    <t>MBCCE_SIN_FLNTU_20160417_timecorrected.nc</t>
  </si>
  <si>
    <t>MBCCE_SIN_OX_20160417_timecorrected.nc</t>
  </si>
  <si>
    <t>Ye</t>
  </si>
  <si>
    <t>MBCCE_MS2_CTD9m_20160407.nc</t>
  </si>
  <si>
    <t>Ignore Data</t>
  </si>
  <si>
    <t>MBCCE_MS0_FLNTU_20160408.nc</t>
  </si>
  <si>
    <t>no internal clock</t>
  </si>
  <si>
    <t>current meter, current meter, compass and tilt, CTD, fluorometer, OBS, time</t>
  </si>
  <si>
    <t>30 min profile every 4.5 hrs, alternating up and down</t>
  </si>
  <si>
    <t>transits between ~7m and ~507m</t>
  </si>
  <si>
    <t>Seabird SBE-19+ CTD (with transmissometer)</t>
  </si>
  <si>
    <t>ECO Triplet Turbidity and Fluorescence Sensor</t>
  </si>
  <si>
    <t>Conductivity, temp., pressure, oxygen, fluorescence, optical backscatter</t>
  </si>
  <si>
    <t xml:space="preserve">Optical backscatter, fluorescence </t>
  </si>
  <si>
    <t>Waves, currents</t>
  </si>
  <si>
    <t>Temp., pressure</t>
  </si>
  <si>
    <t>Profile of currents, velocity, acoustic backscatter</t>
  </si>
  <si>
    <t>Grains size</t>
  </si>
  <si>
    <t>Optical backscatter</t>
  </si>
  <si>
    <t>Conductivity, temp.</t>
  </si>
  <si>
    <t>Conductivity, temp., pressure</t>
  </si>
  <si>
    <t>Fluorescence, optical backscatter</t>
  </si>
  <si>
    <t>Grain size</t>
  </si>
  <si>
    <t>Current, compass and tilt, conductivity, temp., pressure, fluorescence, optical backscatter, time</t>
  </si>
  <si>
    <t>Profile of currents, velocity, acoustic backscatter, pointing up</t>
  </si>
  <si>
    <t>Profile of currents, velocity, acoustic backscatter, pointing down</t>
  </si>
  <si>
    <t>Conductivity, temp., pressure, optical backscatter, transmisivity</t>
  </si>
  <si>
    <t>Teledyne RD Instruments</t>
  </si>
  <si>
    <t>Sea-Bird Electronics</t>
  </si>
  <si>
    <t>Dissolved oxygen</t>
  </si>
  <si>
    <t>SIN system clock</t>
  </si>
  <si>
    <t>SIN realtime clock</t>
  </si>
  <si>
    <t>previous loc</t>
  </si>
  <si>
    <t>diff</t>
  </si>
  <si>
    <t>intervalometer malfunctioned</t>
  </si>
  <si>
    <t>Data Type</t>
  </si>
  <si>
    <t>CTDOXFLOBS</t>
  </si>
  <si>
    <t>FLNTU</t>
  </si>
  <si>
    <t>AWAC</t>
  </si>
  <si>
    <t>CT70m</t>
  </si>
  <si>
    <t>CTDOBSTrans</t>
  </si>
  <si>
    <t>OX</t>
  </si>
  <si>
    <t>ADCP</t>
  </si>
  <si>
    <t>TD</t>
  </si>
  <si>
    <t>AST</t>
  </si>
  <si>
    <t>TU</t>
  </si>
  <si>
    <t>CT</t>
  </si>
  <si>
    <t>CTD</t>
  </si>
  <si>
    <t>IRSST</t>
  </si>
  <si>
    <t>McLane</t>
  </si>
  <si>
    <t>The 300kHz SIN ADCP stopped acquiring on 13th August, 2016 so didn't capture the event</t>
  </si>
  <si>
    <t>The 600kHz SIN ADCP stopped acquiring on 17th September, 2016 so did capture the event</t>
  </si>
  <si>
    <t>SIN CLOCK DRIFT</t>
  </si>
  <si>
    <t>30 min profile every 4.5 hrs., alternating up and down</t>
  </si>
  <si>
    <t>MBCCE_MS0_AWAC_20160408_ProcessedWaves.nc and MBCCE_MS0_AWAC_20160408.nc</t>
  </si>
  <si>
    <t>AndersonSedTrapDataPanel_April2016_updated.pdf, and Batch2_GrainSizeResults.xlsx</t>
  </si>
  <si>
    <t>See -I8</t>
  </si>
  <si>
    <t>MBCCE_MS0_FLNTU_20160408.cdf</t>
  </si>
  <si>
    <t>yes</t>
  </si>
  <si>
    <t>Duplicate from Processed</t>
  </si>
  <si>
    <t>Time corrected</t>
  </si>
  <si>
    <t xml:space="preserve"> Initial Sync assumed 1 day before deployment. </t>
  </si>
  <si>
    <t>MBCCE_MS6_20160418.nc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</si>
</sst>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0.0000"/>
    <numFmt numFmtId="166" formatCode="h:mm:ss;@"/>
    <numFmt numFmtId="167" formatCode="m/d/yy\ hh:mm:ss"/>
    <numFmt numFmtId="168" formatCode="0.0000000"/>
    <numFmt numFmtId="169" formatCode="0.00000000"/>
    <numFmt numFmtId="170" formatCode="0.000000000"/>
  </numFmts>
  <fonts count="2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3.2"/>
      <color rgb="FF00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/>
      <name val="Helvetica"/>
      <family val="2"/>
    </font>
    <font>
      <sz val="14"/>
      <color rgb="FF000000"/>
      <name val="Helvetica"/>
      <family val="2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4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0" xfId="0" applyNumberFormat="1" applyBorder="1"/>
    <xf numFmtId="16" fontId="5" fillId="0" borderId="0" xfId="0" applyNumberFormat="1" applyFont="1" applyBorder="1"/>
    <xf numFmtId="16" fontId="0" fillId="0" borderId="0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16" fontId="5" fillId="0" borderId="3" xfId="0" applyNumberFormat="1" applyFont="1" applyBorder="1" applyAlignment="1">
      <alignment horizontal="left"/>
    </xf>
    <xf numFmtId="0" fontId="0" fillId="0" borderId="2" xfId="0" applyBorder="1" applyAlignment="1">
      <alignment horizontal="left" wrapText="1"/>
    </xf>
    <xf numFmtId="16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left"/>
    </xf>
    <xf numFmtId="16" fontId="0" fillId="0" borderId="3" xfId="0" applyNumberFormat="1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 applyFill="1"/>
    <xf numFmtId="0" fontId="3" fillId="0" borderId="0" xfId="0" applyFont="1" applyFill="1" applyBorder="1"/>
    <xf numFmtId="0" fontId="0" fillId="0" borderId="0" xfId="0" applyFill="1"/>
    <xf numFmtId="1" fontId="0" fillId="0" borderId="0" xfId="0" applyNumberFormat="1"/>
    <xf numFmtId="1" fontId="0" fillId="0" borderId="0" xfId="0" applyNumberFormat="1" applyBorder="1"/>
    <xf numFmtId="1" fontId="3" fillId="0" borderId="0" xfId="0" applyNumberFormat="1" applyFont="1" applyBorder="1"/>
    <xf numFmtId="165" fontId="0" fillId="0" borderId="3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Border="1"/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0" fillId="0" borderId="0" xfId="0" applyFont="1" applyFill="1"/>
    <xf numFmtId="0" fontId="3" fillId="0" borderId="0" xfId="0" applyFont="1" applyFill="1"/>
    <xf numFmtId="0" fontId="11" fillId="0" borderId="0" xfId="0" applyFont="1"/>
    <xf numFmtId="0" fontId="11" fillId="0" borderId="0" xfId="0" applyFont="1" applyBorder="1"/>
    <xf numFmtId="0" fontId="11" fillId="0" borderId="0" xfId="0" quotePrefix="1" applyFont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 applyFill="1"/>
    <xf numFmtId="0" fontId="0" fillId="0" borderId="0" xfId="0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3" fillId="0" borderId="0" xfId="0" applyFont="1" applyBorder="1" applyAlignment="1">
      <alignment wrapText="1"/>
    </xf>
    <xf numFmtId="1" fontId="0" fillId="0" borderId="0" xfId="0" applyNumberFormat="1" applyBorder="1" applyAlignment="1">
      <alignment wrapText="1"/>
    </xf>
    <xf numFmtId="0" fontId="0" fillId="0" borderId="0" xfId="0" applyAlignment="1"/>
    <xf numFmtId="0" fontId="3" fillId="0" borderId="1" xfId="0" applyFont="1" applyBorder="1" applyAlignment="1"/>
    <xf numFmtId="0" fontId="3" fillId="0" borderId="0" xfId="0" applyFont="1" applyAlignment="1"/>
    <xf numFmtId="0" fontId="0" fillId="0" borderId="3" xfId="0" applyFill="1" applyBorder="1" applyAlignment="1">
      <alignment horizontal="left"/>
    </xf>
    <xf numFmtId="0" fontId="0" fillId="0" borderId="3" xfId="0" applyFill="1" applyBorder="1"/>
    <xf numFmtId="1" fontId="9" fillId="0" borderId="0" xfId="0" applyNumberFormat="1" applyFont="1"/>
    <xf numFmtId="0" fontId="9" fillId="0" borderId="0" xfId="0" applyFont="1" applyFill="1"/>
    <xf numFmtId="0" fontId="6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left"/>
    </xf>
    <xf numFmtId="16" fontId="0" fillId="0" borderId="0" xfId="0" applyNumberFormat="1" applyBorder="1" applyAlignment="1">
      <alignment horizontal="left"/>
    </xf>
    <xf numFmtId="0" fontId="0" fillId="0" borderId="0" xfId="0" applyFont="1" applyBorder="1" applyAlignment="1">
      <alignment horizontal="left"/>
    </xf>
    <xf numFmtId="16" fontId="0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16" fillId="0" borderId="1" xfId="0" applyFont="1" applyBorder="1"/>
    <xf numFmtId="0" fontId="16" fillId="0" borderId="0" xfId="0" applyFont="1" applyFill="1"/>
    <xf numFmtId="0" fontId="16" fillId="0" borderId="0" xfId="0" applyFont="1"/>
    <xf numFmtId="0" fontId="16" fillId="6" borderId="0" xfId="0" applyFont="1" applyFill="1"/>
    <xf numFmtId="0" fontId="12" fillId="0" borderId="0" xfId="0" applyFont="1" applyFill="1"/>
    <xf numFmtId="0" fontId="0" fillId="0" borderId="4" xfId="0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16" fontId="5" fillId="0" borderId="3" xfId="0" applyNumberFormat="1" applyFont="1" applyFill="1" applyBorder="1" applyAlignment="1">
      <alignment horizontal="left"/>
    </xf>
    <xf numFmtId="16" fontId="5" fillId="0" borderId="0" xfId="0" applyNumberFormat="1" applyFont="1" applyFill="1" applyBorder="1" applyAlignment="1">
      <alignment horizontal="left"/>
    </xf>
    <xf numFmtId="0" fontId="9" fillId="0" borderId="3" xfId="0" quotePrefix="1" applyFont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6" borderId="0" xfId="0" applyFont="1" applyFill="1" applyAlignment="1">
      <alignment horizontal="right"/>
    </xf>
    <xf numFmtId="0" fontId="17" fillId="0" borderId="0" xfId="0" applyFont="1"/>
    <xf numFmtId="0" fontId="17" fillId="3" borderId="8" xfId="0" applyFont="1" applyFill="1" applyBorder="1"/>
    <xf numFmtId="0" fontId="17" fillId="3" borderId="11" xfId="0" applyFont="1" applyFill="1" applyBorder="1"/>
    <xf numFmtId="0" fontId="17" fillId="3" borderId="9" xfId="0" applyFont="1" applyFill="1" applyBorder="1"/>
    <xf numFmtId="0" fontId="17" fillId="4" borderId="6" xfId="0" applyFont="1" applyFill="1" applyBorder="1"/>
    <xf numFmtId="0" fontId="17" fillId="4" borderId="10" xfId="0" applyFont="1" applyFill="1" applyBorder="1"/>
    <xf numFmtId="0" fontId="17" fillId="4" borderId="7" xfId="0" applyFont="1" applyFill="1" applyBorder="1"/>
    <xf numFmtId="0" fontId="17" fillId="5" borderId="6" xfId="0" applyFont="1" applyFill="1" applyBorder="1"/>
    <xf numFmtId="0" fontId="17" fillId="5" borderId="10" xfId="0" applyFont="1" applyFill="1" applyBorder="1"/>
    <xf numFmtId="0" fontId="17" fillId="5" borderId="7" xfId="0" applyFont="1" applyFill="1" applyBorder="1"/>
    <xf numFmtId="0" fontId="17" fillId="6" borderId="8" xfId="0" applyFont="1" applyFill="1" applyBorder="1"/>
    <xf numFmtId="0" fontId="17" fillId="6" borderId="11" xfId="0" applyFont="1" applyFill="1" applyBorder="1"/>
    <xf numFmtId="0" fontId="17" fillId="6" borderId="9" xfId="0" applyFont="1" applyFill="1" applyBorder="1"/>
    <xf numFmtId="0" fontId="17" fillId="6" borderId="4" xfId="0" applyFont="1" applyFill="1" applyBorder="1"/>
    <xf numFmtId="0" fontId="17" fillId="6" borderId="12" xfId="0" applyFont="1" applyFill="1" applyBorder="1"/>
    <xf numFmtId="0" fontId="17" fillId="6" borderId="5" xfId="0" applyFont="1" applyFill="1" applyBorder="1"/>
    <xf numFmtId="0" fontId="17" fillId="7" borderId="2" xfId="0" applyFont="1" applyFill="1" applyBorder="1"/>
    <xf numFmtId="0" fontId="17" fillId="7" borderId="0" xfId="0" applyFont="1" applyFill="1" applyBorder="1"/>
    <xf numFmtId="0" fontId="17" fillId="7" borderId="3" xfId="0" applyFont="1" applyFill="1" applyBorder="1"/>
    <xf numFmtId="0" fontId="17" fillId="8" borderId="8" xfId="0" applyFont="1" applyFill="1" applyBorder="1"/>
    <xf numFmtId="0" fontId="17" fillId="8" borderId="11" xfId="0" applyFont="1" applyFill="1" applyBorder="1"/>
    <xf numFmtId="0" fontId="17" fillId="8" borderId="9" xfId="0" applyFont="1" applyFill="1" applyBorder="1"/>
    <xf numFmtId="0" fontId="17" fillId="8" borderId="2" xfId="0" applyFont="1" applyFill="1" applyBorder="1"/>
    <xf numFmtId="0" fontId="17" fillId="8" borderId="0" xfId="0" applyFont="1" applyFill="1" applyBorder="1"/>
    <xf numFmtId="0" fontId="17" fillId="8" borderId="3" xfId="0" applyFont="1" applyFill="1" applyBorder="1"/>
    <xf numFmtId="0" fontId="17" fillId="8" borderId="4" xfId="0" applyFont="1" applyFill="1" applyBorder="1"/>
    <xf numFmtId="0" fontId="17" fillId="8" borderId="12" xfId="0" applyFont="1" applyFill="1" applyBorder="1"/>
    <xf numFmtId="0" fontId="17" fillId="8" borderId="5" xfId="0" applyFont="1" applyFill="1" applyBorder="1"/>
    <xf numFmtId="0" fontId="18" fillId="0" borderId="13" xfId="0" applyFont="1" applyBorder="1"/>
    <xf numFmtId="0" fontId="18" fillId="0" borderId="1" xfId="0" applyFont="1" applyBorder="1"/>
    <xf numFmtId="0" fontId="18" fillId="0" borderId="14" xfId="0" applyFont="1" applyBorder="1"/>
    <xf numFmtId="0" fontId="16" fillId="0" borderId="1" xfId="0" applyFont="1" applyBorder="1" applyAlignment="1">
      <alignment wrapText="1"/>
    </xf>
    <xf numFmtId="0" fontId="16" fillId="3" borderId="12" xfId="0" applyFont="1" applyFill="1" applyBorder="1"/>
    <xf numFmtId="0" fontId="16" fillId="3" borderId="12" xfId="0" applyFont="1" applyFill="1" applyBorder="1" applyAlignment="1">
      <alignment horizontal="right"/>
    </xf>
    <xf numFmtId="0" fontId="16" fillId="0" borderId="12" xfId="0" applyFont="1" applyFill="1" applyBorder="1"/>
    <xf numFmtId="0" fontId="16" fillId="3" borderId="10" xfId="0" applyFont="1" applyFill="1" applyBorder="1"/>
    <xf numFmtId="0" fontId="16" fillId="3" borderId="10" xfId="0" applyFont="1" applyFill="1" applyBorder="1" applyAlignment="1">
      <alignment horizontal="right"/>
    </xf>
    <xf numFmtId="0" fontId="16" fillId="0" borderId="10" xfId="0" applyFont="1" applyFill="1" applyBorder="1"/>
    <xf numFmtId="0" fontId="16" fillId="3" borderId="11" xfId="0" applyFont="1" applyFill="1" applyBorder="1"/>
    <xf numFmtId="0" fontId="16" fillId="3" borderId="11" xfId="0" applyFont="1" applyFill="1" applyBorder="1" applyAlignment="1">
      <alignment horizontal="right"/>
    </xf>
    <xf numFmtId="0" fontId="16" fillId="0" borderId="11" xfId="0" applyFont="1" applyFill="1" applyBorder="1"/>
    <xf numFmtId="0" fontId="16" fillId="4" borderId="10" xfId="0" applyFont="1" applyFill="1" applyBorder="1"/>
    <xf numFmtId="1" fontId="16" fillId="4" borderId="10" xfId="0" applyNumberFormat="1" applyFont="1" applyFill="1" applyBorder="1" applyAlignment="1">
      <alignment horizontal="right"/>
    </xf>
    <xf numFmtId="0" fontId="16" fillId="4" borderId="11" xfId="0" applyFont="1" applyFill="1" applyBorder="1"/>
    <xf numFmtId="1" fontId="16" fillId="4" borderId="11" xfId="0" applyNumberFormat="1" applyFont="1" applyFill="1" applyBorder="1" applyAlignment="1">
      <alignment horizontal="right"/>
    </xf>
    <xf numFmtId="0" fontId="16" fillId="5" borderId="12" xfId="0" applyFont="1" applyFill="1" applyBorder="1"/>
    <xf numFmtId="0" fontId="16" fillId="5" borderId="12" xfId="0" applyFont="1" applyFill="1" applyBorder="1" applyAlignment="1">
      <alignment horizontal="right"/>
    </xf>
    <xf numFmtId="0" fontId="16" fillId="5" borderId="10" xfId="0" applyFont="1" applyFill="1" applyBorder="1"/>
    <xf numFmtId="0" fontId="16" fillId="5" borderId="10" xfId="0" applyFont="1" applyFill="1" applyBorder="1" applyAlignment="1">
      <alignment horizontal="right"/>
    </xf>
    <xf numFmtId="0" fontId="16" fillId="5" borderId="11" xfId="0" applyFont="1" applyFill="1" applyBorder="1"/>
    <xf numFmtId="0" fontId="16" fillId="5" borderId="11" xfId="0" applyFont="1" applyFill="1" applyBorder="1" applyAlignment="1">
      <alignment horizontal="right"/>
    </xf>
    <xf numFmtId="0" fontId="16" fillId="6" borderId="12" xfId="0" applyFont="1" applyFill="1" applyBorder="1"/>
    <xf numFmtId="0" fontId="16" fillId="6" borderId="12" xfId="0" applyFont="1" applyFill="1" applyBorder="1" applyAlignment="1">
      <alignment horizontal="right"/>
    </xf>
    <xf numFmtId="0" fontId="16" fillId="6" borderId="10" xfId="0" applyFont="1" applyFill="1" applyBorder="1"/>
    <xf numFmtId="0" fontId="16" fillId="6" borderId="10" xfId="0" applyFont="1" applyFill="1" applyBorder="1" applyAlignment="1">
      <alignment horizontal="right"/>
    </xf>
    <xf numFmtId="0" fontId="16" fillId="6" borderId="11" xfId="0" applyFont="1" applyFill="1" applyBorder="1"/>
    <xf numFmtId="0" fontId="16" fillId="6" borderId="11" xfId="0" applyFont="1" applyFill="1" applyBorder="1" applyAlignment="1">
      <alignment horizontal="right"/>
    </xf>
    <xf numFmtId="0" fontId="16" fillId="7" borderId="12" xfId="0" applyFont="1" applyFill="1" applyBorder="1"/>
    <xf numFmtId="0" fontId="16" fillId="7" borderId="12" xfId="0" applyFont="1" applyFill="1" applyBorder="1" applyAlignment="1">
      <alignment horizontal="right"/>
    </xf>
    <xf numFmtId="0" fontId="16" fillId="7" borderId="10" xfId="0" applyFont="1" applyFill="1" applyBorder="1"/>
    <xf numFmtId="0" fontId="16" fillId="7" borderId="10" xfId="0" applyFont="1" applyFill="1" applyBorder="1" applyAlignment="1">
      <alignment horizontal="right"/>
    </xf>
    <xf numFmtId="0" fontId="16" fillId="7" borderId="11" xfId="0" applyFont="1" applyFill="1" applyBorder="1"/>
    <xf numFmtId="0" fontId="16" fillId="7" borderId="11" xfId="0" applyFont="1" applyFill="1" applyBorder="1" applyAlignment="1">
      <alignment horizontal="right"/>
    </xf>
    <xf numFmtId="0" fontId="16" fillId="8" borderId="12" xfId="0" applyFont="1" applyFill="1" applyBorder="1"/>
    <xf numFmtId="0" fontId="16" fillId="8" borderId="12" xfId="0" applyFont="1" applyFill="1" applyBorder="1" applyAlignment="1">
      <alignment horizontal="right"/>
    </xf>
    <xf numFmtId="0" fontId="16" fillId="8" borderId="10" xfId="0" applyFont="1" applyFill="1" applyBorder="1"/>
    <xf numFmtId="0" fontId="16" fillId="8" borderId="10" xfId="0" applyFont="1" applyFill="1" applyBorder="1" applyAlignment="1">
      <alignment horizontal="right"/>
    </xf>
    <xf numFmtId="0" fontId="16" fillId="8" borderId="11" xfId="0" applyFont="1" applyFill="1" applyBorder="1"/>
    <xf numFmtId="0" fontId="16" fillId="8" borderId="11" xfId="0" applyFont="1" applyFill="1" applyBorder="1" applyAlignment="1">
      <alignment horizontal="right"/>
    </xf>
    <xf numFmtId="0" fontId="16" fillId="9" borderId="12" xfId="0" applyFont="1" applyFill="1" applyBorder="1"/>
    <xf numFmtId="0" fontId="16" fillId="9" borderId="12" xfId="0" applyFont="1" applyFill="1" applyBorder="1" applyAlignment="1">
      <alignment horizontal="right"/>
    </xf>
    <xf numFmtId="0" fontId="16" fillId="9" borderId="10" xfId="0" applyFont="1" applyFill="1" applyBorder="1"/>
    <xf numFmtId="0" fontId="16" fillId="9" borderId="10" xfId="0" applyFont="1" applyFill="1" applyBorder="1" applyAlignment="1">
      <alignment horizontal="right"/>
    </xf>
    <xf numFmtId="166" fontId="16" fillId="0" borderId="10" xfId="0" applyNumberFormat="1" applyFont="1" applyFill="1" applyBorder="1"/>
    <xf numFmtId="167" fontId="16" fillId="0" borderId="1" xfId="0" applyNumberFormat="1" applyFont="1" applyBorder="1"/>
    <xf numFmtId="167" fontId="16" fillId="0" borderId="0" xfId="0" applyNumberFormat="1" applyFont="1" applyFill="1"/>
    <xf numFmtId="167" fontId="16" fillId="0" borderId="12" xfId="0" applyNumberFormat="1" applyFont="1" applyFill="1" applyBorder="1"/>
    <xf numFmtId="167" fontId="16" fillId="0" borderId="10" xfId="0" applyNumberFormat="1" applyFont="1" applyFill="1" applyBorder="1"/>
    <xf numFmtId="167" fontId="16" fillId="0" borderId="11" xfId="0" applyNumberFormat="1" applyFont="1" applyFill="1" applyBorder="1"/>
    <xf numFmtId="167" fontId="19" fillId="0" borderId="15" xfId="0" applyNumberFormat="1" applyFont="1" applyFill="1" applyBorder="1"/>
    <xf numFmtId="167" fontId="16" fillId="0" borderId="16" xfId="0" applyNumberFormat="1" applyFont="1" applyFill="1" applyBorder="1"/>
    <xf numFmtId="167" fontId="16" fillId="0" borderId="17" xfId="0" applyNumberFormat="1" applyFont="1" applyFill="1" applyBorder="1"/>
    <xf numFmtId="167" fontId="0" fillId="0" borderId="0" xfId="0" applyNumberFormat="1"/>
    <xf numFmtId="0" fontId="16" fillId="4" borderId="12" xfId="0" applyFont="1" applyFill="1" applyBorder="1"/>
    <xf numFmtId="1" fontId="16" fillId="4" borderId="12" xfId="0" applyNumberFormat="1" applyFont="1" applyFill="1" applyBorder="1" applyAlignment="1">
      <alignment horizontal="right"/>
    </xf>
    <xf numFmtId="167" fontId="20" fillId="0" borderId="10" xfId="0" applyNumberFormat="1" applyFont="1" applyBorder="1"/>
    <xf numFmtId="0" fontId="20" fillId="0" borderId="10" xfId="0" applyFont="1" applyBorder="1"/>
    <xf numFmtId="22" fontId="16" fillId="0" borderId="0" xfId="0" applyNumberFormat="1" applyFont="1"/>
    <xf numFmtId="22" fontId="16" fillId="0" borderId="0" xfId="0" applyNumberFormat="1" applyFont="1" applyFill="1"/>
    <xf numFmtId="0" fontId="21" fillId="0" borderId="1" xfId="0" applyFont="1" applyFill="1" applyBorder="1"/>
    <xf numFmtId="164" fontId="0" fillId="0" borderId="3" xfId="0" applyNumberFormat="1" applyBorder="1" applyAlignment="1">
      <alignment horizontal="right"/>
    </xf>
    <xf numFmtId="166" fontId="16" fillId="0" borderId="11" xfId="0" applyNumberFormat="1" applyFont="1" applyFill="1" applyBorder="1"/>
    <xf numFmtId="166" fontId="16" fillId="0" borderId="12" xfId="0" applyNumberFormat="1" applyFont="1" applyFill="1" applyBorder="1"/>
    <xf numFmtId="0" fontId="16" fillId="2" borderId="10" xfId="0" applyFont="1" applyFill="1" applyBorder="1"/>
    <xf numFmtId="0" fontId="16" fillId="2" borderId="10" xfId="0" applyFont="1" applyFill="1" applyBorder="1" applyAlignment="1">
      <alignment horizontal="right"/>
    </xf>
    <xf numFmtId="22" fontId="16" fillId="0" borderId="10" xfId="0" applyNumberFormat="1" applyFont="1" applyFill="1" applyBorder="1"/>
    <xf numFmtId="0" fontId="0" fillId="10" borderId="0" xfId="0" applyFill="1"/>
    <xf numFmtId="0" fontId="12" fillId="0" borderId="0" xfId="0" applyFont="1" applyAlignment="1">
      <alignment wrapText="1"/>
    </xf>
    <xf numFmtId="0" fontId="16" fillId="0" borderId="0" xfId="0" applyFont="1" applyFill="1" applyBorder="1"/>
    <xf numFmtId="167" fontId="16" fillId="0" borderId="0" xfId="0" applyNumberFormat="1" applyFont="1" applyFill="1" applyBorder="1"/>
    <xf numFmtId="167" fontId="19" fillId="0" borderId="18" xfId="0" applyNumberFormat="1" applyFont="1" applyFill="1" applyBorder="1"/>
    <xf numFmtId="167" fontId="19" fillId="0" borderId="19" xfId="0" applyNumberFormat="1" applyFont="1" applyFill="1" applyBorder="1"/>
    <xf numFmtId="167" fontId="16" fillId="0" borderId="20" xfId="0" applyNumberFormat="1" applyFont="1" applyFill="1" applyBorder="1"/>
    <xf numFmtId="167" fontId="16" fillId="0" borderId="21" xfId="0" applyNumberFormat="1" applyFont="1" applyFill="1" applyBorder="1"/>
    <xf numFmtId="167" fontId="16" fillId="0" borderId="22" xfId="0" applyNumberFormat="1" applyFont="1" applyFill="1" applyBorder="1"/>
    <xf numFmtId="0" fontId="16" fillId="11" borderId="10" xfId="0" applyFont="1" applyFill="1" applyBorder="1" applyAlignment="1">
      <alignment horizontal="right"/>
    </xf>
    <xf numFmtId="0" fontId="16" fillId="6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9" fillId="0" borderId="0" xfId="0" applyFont="1" applyAlignment="1">
      <alignment horizontal="left"/>
    </xf>
    <xf numFmtId="169" fontId="0" fillId="0" borderId="0" xfId="0" applyNumberFormat="1" applyBorder="1"/>
    <xf numFmtId="164" fontId="0" fillId="0" borderId="3" xfId="0" applyNumberFormat="1" applyBorder="1"/>
    <xf numFmtId="170" fontId="0" fillId="0" borderId="0" xfId="0" applyNumberFormat="1" applyBorder="1" applyAlignment="1">
      <alignment horizontal="left"/>
    </xf>
    <xf numFmtId="168" fontId="0" fillId="0" borderId="3" xfId="0" applyNumberFormat="1" applyBorder="1" applyAlignment="1">
      <alignment horizontal="left"/>
    </xf>
    <xf numFmtId="164" fontId="9" fillId="0" borderId="3" xfId="0" quotePrefix="1" applyNumberFormat="1" applyFont="1" applyBorder="1" applyAlignment="1">
      <alignment horizontal="left"/>
    </xf>
    <xf numFmtId="0" fontId="16" fillId="0" borderId="11" xfId="0" applyFont="1" applyBorder="1"/>
    <xf numFmtId="0" fontId="21" fillId="0" borderId="11" xfId="0" applyFont="1" applyFill="1" applyBorder="1"/>
    <xf numFmtId="0" fontId="16" fillId="0" borderId="11" xfId="0" applyFont="1" applyBorder="1" applyAlignment="1">
      <alignment horizontal="right" wrapText="1"/>
    </xf>
    <xf numFmtId="0" fontId="16" fillId="0" borderId="11" xfId="0" applyFont="1" applyBorder="1" applyAlignment="1">
      <alignment horizontal="right"/>
    </xf>
    <xf numFmtId="0" fontId="16" fillId="0" borderId="11" xfId="0" applyFont="1" applyBorder="1" applyAlignment="1"/>
    <xf numFmtId="167" fontId="16" fillId="0" borderId="11" xfId="0" applyNumberFormat="1" applyFont="1" applyBorder="1"/>
    <xf numFmtId="0" fontId="16" fillId="0" borderId="23" xfId="0" applyFont="1" applyBorder="1"/>
    <xf numFmtId="0" fontId="21" fillId="0" borderId="23" xfId="0" applyFont="1" applyFill="1" applyBorder="1"/>
    <xf numFmtId="0" fontId="16" fillId="0" borderId="23" xfId="0" applyFont="1" applyBorder="1" applyAlignment="1">
      <alignment horizontal="right"/>
    </xf>
    <xf numFmtId="0" fontId="16" fillId="0" borderId="23" xfId="0" applyFont="1" applyBorder="1" applyAlignment="1">
      <alignment wrapText="1"/>
    </xf>
    <xf numFmtId="167" fontId="16" fillId="0" borderId="23" xfId="0" applyNumberFormat="1" applyFont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right"/>
    </xf>
    <xf numFmtId="0" fontId="16" fillId="2" borderId="11" xfId="0" applyFont="1" applyFill="1" applyBorder="1"/>
    <xf numFmtId="0" fontId="16" fillId="2" borderId="11" xfId="0" applyFont="1" applyFill="1" applyBorder="1" applyAlignment="1">
      <alignment horizontal="right"/>
    </xf>
    <xf numFmtId="0" fontId="16" fillId="11" borderId="10" xfId="0" applyFont="1" applyFill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4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BCCE_Master_Locations_FINAL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RY_KNOWN_&amp;_POSSIBLE_LOC"/>
      <sheetName val="ALL_DEPLOY_AND_RECOVERY_LOCS"/>
    </sheetNames>
    <sheetDataSet>
      <sheetData sheetId="0">
        <row r="6">
          <cell r="E6">
            <v>-121.83874830000001</v>
          </cell>
          <cell r="F6">
            <v>36.751837999999999</v>
          </cell>
        </row>
        <row r="8">
          <cell r="E8">
            <v>-121.8446</v>
          </cell>
          <cell r="F8">
            <v>36.793280000000003</v>
          </cell>
        </row>
      </sheetData>
      <sheetData sheetId="1">
        <row r="3">
          <cell r="E3">
            <v>-121.8446</v>
          </cell>
        </row>
        <row r="22">
          <cell r="E22">
            <v>-121.838712</v>
          </cell>
          <cell r="F22">
            <v>36.751860000000001</v>
          </cell>
        </row>
        <row r="23">
          <cell r="E23">
            <v>-121.84471600000001</v>
          </cell>
          <cell r="F23">
            <v>36.793239999999997</v>
          </cell>
        </row>
        <row r="24">
          <cell r="E24">
            <v>-121.903508</v>
          </cell>
          <cell r="F24">
            <v>36.787832000000002</v>
          </cell>
        </row>
        <row r="25">
          <cell r="E25">
            <v>-121.969892</v>
          </cell>
          <cell r="F25">
            <v>36.765123000000003</v>
          </cell>
        </row>
        <row r="27">
          <cell r="E27">
            <v>-122.016667</v>
          </cell>
          <cell r="F27">
            <v>36.735999999999997</v>
          </cell>
        </row>
        <row r="28">
          <cell r="E28">
            <v>-122.01287499999999</v>
          </cell>
          <cell r="F28">
            <v>36.715516999999998</v>
          </cell>
        </row>
        <row r="29">
          <cell r="E29">
            <v>-122.089389</v>
          </cell>
          <cell r="F29">
            <v>36.701937999999998</v>
          </cell>
        </row>
        <row r="30">
          <cell r="E30">
            <v>-122.0984</v>
          </cell>
          <cell r="F30">
            <v>36.701784000000004</v>
          </cell>
        </row>
        <row r="31">
          <cell r="E31">
            <v>-122.093835</v>
          </cell>
          <cell r="F31">
            <v>36.701708000000004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zoomScale="150" zoomScaleNormal="150" zoomScalePageLayoutView="150" workbookViewId="0">
      <selection activeCell="A5" sqref="A5"/>
    </sheetView>
  </sheetViews>
  <sheetFormatPr baseColWidth="10" defaultRowHeight="16" x14ac:dyDescent="0.2"/>
  <cols>
    <col min="1" max="1" width="25.33203125" customWidth="1"/>
    <col min="2" max="2" width="24" customWidth="1"/>
    <col min="3" max="3" width="32.83203125" bestFit="1" customWidth="1"/>
    <col min="4" max="4" width="24" customWidth="1"/>
    <col min="5" max="5" width="12.83203125" bestFit="1" customWidth="1"/>
    <col min="6" max="6" width="67.1640625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0" ht="21" x14ac:dyDescent="0.25">
      <c r="A1" s="238" t="s">
        <v>172</v>
      </c>
      <c r="B1" s="239"/>
      <c r="C1" s="91"/>
      <c r="D1" s="91"/>
    </row>
    <row r="2" spans="1:10" x14ac:dyDescent="0.2">
      <c r="A2" s="37" t="s">
        <v>1</v>
      </c>
      <c r="B2" s="41" t="s">
        <v>19</v>
      </c>
      <c r="C2" s="6"/>
      <c r="D2" s="6"/>
      <c r="E2" s="3"/>
    </row>
    <row r="3" spans="1:10" x14ac:dyDescent="0.2">
      <c r="A3" s="13" t="s">
        <v>14</v>
      </c>
      <c r="B3" s="14" t="s">
        <v>129</v>
      </c>
      <c r="C3" s="6"/>
      <c r="D3" s="6"/>
      <c r="E3" s="26"/>
    </row>
    <row r="4" spans="1:10" x14ac:dyDescent="0.2">
      <c r="A4" s="13" t="s">
        <v>12</v>
      </c>
      <c r="B4" s="14">
        <v>31</v>
      </c>
      <c r="C4" s="6" t="s">
        <v>346</v>
      </c>
      <c r="D4" s="6" t="s">
        <v>347</v>
      </c>
      <c r="E4" s="26"/>
    </row>
    <row r="5" spans="1:10" x14ac:dyDescent="0.2">
      <c r="A5" s="13" t="s">
        <v>2</v>
      </c>
      <c r="B5" s="14">
        <f>[1]ALL_DEPLOY_AND_RECOVERY_LOCS!$F$22</f>
        <v>36.751860000000001</v>
      </c>
      <c r="C5" s="14">
        <f>'[1]EVERY_KNOWN_&amp;_POSSIBLE_LOC'!$F$6</f>
        <v>36.751837999999999</v>
      </c>
      <c r="D5" s="219">
        <f>B5-C5</f>
        <v>2.2000000001298758E-5</v>
      </c>
      <c r="E5" s="26"/>
    </row>
    <row r="6" spans="1:10" x14ac:dyDescent="0.2">
      <c r="A6" s="13" t="s">
        <v>3</v>
      </c>
      <c r="B6" s="14">
        <f>[1]ALL_DEPLOY_AND_RECOVERY_LOCS!$E$22</f>
        <v>-121.838712</v>
      </c>
      <c r="C6" s="14">
        <f>'[1]EVERY_KNOWN_&amp;_POSSIBLE_LOC'!$E$6</f>
        <v>-121.83874830000001</v>
      </c>
      <c r="D6" s="219">
        <f>B6-C6</f>
        <v>3.6300000004985122E-5</v>
      </c>
    </row>
    <row r="7" spans="1:10" x14ac:dyDescent="0.2">
      <c r="A7" s="16"/>
      <c r="B7" s="17"/>
      <c r="C7" s="87"/>
      <c r="D7" s="87"/>
      <c r="E7" s="3"/>
    </row>
    <row r="8" spans="1:10" ht="17" x14ac:dyDescent="0.2">
      <c r="A8" s="18" t="s">
        <v>140</v>
      </c>
      <c r="B8" s="19">
        <v>42468</v>
      </c>
      <c r="C8" s="88"/>
      <c r="D8" s="88"/>
      <c r="E8" s="3"/>
    </row>
    <row r="9" spans="1:10" x14ac:dyDescent="0.2">
      <c r="A9" s="13" t="s">
        <v>4</v>
      </c>
      <c r="B9" s="14" t="s">
        <v>73</v>
      </c>
      <c r="C9" s="6"/>
      <c r="D9" s="6"/>
    </row>
    <row r="10" spans="1:10" ht="34" x14ac:dyDescent="0.2">
      <c r="A10" s="99" t="s">
        <v>144</v>
      </c>
      <c r="B10" s="21">
        <v>28</v>
      </c>
      <c r="C10" s="6"/>
      <c r="D10" s="6"/>
    </row>
    <row r="11" spans="1:10" x14ac:dyDescent="0.2">
      <c r="A11" s="7"/>
    </row>
    <row r="12" spans="1:10" ht="17" thickBot="1" x14ac:dyDescent="0.25">
      <c r="A12" s="27" t="s">
        <v>8</v>
      </c>
      <c r="B12" s="27" t="s">
        <v>9</v>
      </c>
      <c r="C12" s="11" t="s">
        <v>174</v>
      </c>
      <c r="D12" s="11" t="s">
        <v>175</v>
      </c>
      <c r="E12" s="27" t="s">
        <v>10</v>
      </c>
      <c r="F12" s="27" t="s">
        <v>113</v>
      </c>
      <c r="G12" s="27" t="s">
        <v>70</v>
      </c>
      <c r="H12" s="27" t="s">
        <v>11</v>
      </c>
      <c r="I12" s="27" t="s">
        <v>0</v>
      </c>
      <c r="J12" s="27" t="s">
        <v>15</v>
      </c>
    </row>
    <row r="13" spans="1:10" ht="17" thickTop="1" x14ac:dyDescent="0.2">
      <c r="A13" t="s">
        <v>342</v>
      </c>
      <c r="B13" s="45" t="s">
        <v>133</v>
      </c>
      <c r="C13" s="46" t="s">
        <v>287</v>
      </c>
      <c r="D13" s="45"/>
      <c r="E13" s="68">
        <v>4166</v>
      </c>
      <c r="F13" s="68" t="s">
        <v>326</v>
      </c>
      <c r="G13" t="s">
        <v>80</v>
      </c>
      <c r="H13">
        <v>0</v>
      </c>
      <c r="I13" t="s">
        <v>226</v>
      </c>
      <c r="J13" t="s">
        <v>226</v>
      </c>
    </row>
    <row r="14" spans="1:10" x14ac:dyDescent="0.2">
      <c r="A14" s="68" t="s">
        <v>130</v>
      </c>
      <c r="B14" s="68" t="s">
        <v>132</v>
      </c>
      <c r="C14" s="98" t="s">
        <v>176</v>
      </c>
      <c r="D14" s="68"/>
      <c r="E14" s="68" t="s">
        <v>219</v>
      </c>
      <c r="F14" s="68" t="s">
        <v>327</v>
      </c>
      <c r="G14" s="68" t="s">
        <v>123</v>
      </c>
      <c r="H14" s="68">
        <v>0</v>
      </c>
      <c r="I14" s="68" t="s">
        <v>55</v>
      </c>
      <c r="J14" s="68"/>
    </row>
    <row r="15" spans="1:10" ht="102" x14ac:dyDescent="0.2">
      <c r="A15" s="68" t="s">
        <v>34</v>
      </c>
      <c r="B15" s="68" t="s">
        <v>131</v>
      </c>
      <c r="C15" s="98" t="s">
        <v>177</v>
      </c>
      <c r="D15" s="68"/>
      <c r="E15" s="68">
        <v>5471</v>
      </c>
      <c r="F15" s="68" t="s">
        <v>328</v>
      </c>
      <c r="G15" s="205" t="s">
        <v>263</v>
      </c>
      <c r="H15" s="68">
        <v>0</v>
      </c>
      <c r="I15" s="68" t="s">
        <v>50</v>
      </c>
    </row>
    <row r="23" spans="6:12" ht="18" x14ac:dyDescent="0.2">
      <c r="F23" s="69"/>
    </row>
    <row r="24" spans="6:12" ht="18" x14ac:dyDescent="0.2">
      <c r="F24" s="69"/>
    </row>
    <row r="25" spans="6:12" ht="18" x14ac:dyDescent="0.2">
      <c r="F25" s="69"/>
    </row>
    <row r="30" spans="6:12" x14ac:dyDescent="0.2">
      <c r="G30" t="s">
        <v>226</v>
      </c>
      <c r="H30" t="s">
        <v>226</v>
      </c>
      <c r="I30" t="s">
        <v>226</v>
      </c>
      <c r="J30" t="s">
        <v>226</v>
      </c>
      <c r="K30" t="s">
        <v>226</v>
      </c>
      <c r="L30" t="s">
        <v>226</v>
      </c>
    </row>
    <row r="35" spans="7:12" x14ac:dyDescent="0.2">
      <c r="G35" t="s">
        <v>226</v>
      </c>
      <c r="H35" t="s">
        <v>226</v>
      </c>
      <c r="I35" t="s">
        <v>226</v>
      </c>
      <c r="J35" t="s">
        <v>226</v>
      </c>
      <c r="K35" t="s">
        <v>226</v>
      </c>
      <c r="L35" t="s">
        <v>226</v>
      </c>
    </row>
  </sheetData>
  <mergeCells count="1">
    <mergeCell ref="A1:B1"/>
  </mergeCells>
  <phoneticPr fontId="15" type="noConversion"/>
  <pageMargins left="0.75" right="0.75" top="1" bottom="1" header="0.5" footer="0.5"/>
  <pageSetup scale="6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72"/>
  <sheetViews>
    <sheetView tabSelected="1" topLeftCell="C1" zoomScale="87" zoomScaleNormal="87" workbookViewId="0">
      <selection activeCell="J27" sqref="J27"/>
    </sheetView>
  </sheetViews>
  <sheetFormatPr baseColWidth="10" defaultRowHeight="19" x14ac:dyDescent="0.25"/>
  <cols>
    <col min="1" max="1" width="14.1640625" style="96" bestFit="1" customWidth="1"/>
    <col min="2" max="2" width="9.1640625" style="96" bestFit="1" customWidth="1"/>
    <col min="3" max="3" width="17.5" style="96" customWidth="1"/>
    <col min="4" max="4" width="48.33203125" style="96" customWidth="1"/>
    <col min="5" max="5" width="38.33203125" style="96" customWidth="1"/>
    <col min="6" max="6" width="19.83203125" style="96" bestFit="1" customWidth="1"/>
    <col min="7" max="7" width="49" style="96" bestFit="1" customWidth="1"/>
    <col min="8" max="8" width="22.33203125" style="96" bestFit="1" customWidth="1"/>
    <col min="9" max="9" width="51.5" style="96" bestFit="1" customWidth="1"/>
    <col min="10" max="10" width="13.5" style="96" bestFit="1" customWidth="1"/>
    <col min="11" max="11" width="11.6640625" style="96" bestFit="1" customWidth="1"/>
    <col min="12" max="12" width="13.5" style="96" bestFit="1" customWidth="1"/>
    <col min="13" max="13" width="17.83203125" style="106" bestFit="1" customWidth="1"/>
    <col min="14" max="14" width="11.33203125" style="106" customWidth="1"/>
    <col min="15" max="15" width="44.1640625" style="106" customWidth="1"/>
    <col min="16" max="16" width="66.33203125" style="106" bestFit="1" customWidth="1"/>
    <col min="17" max="17" width="25" style="96" customWidth="1"/>
    <col min="18" max="20" width="27" style="183" bestFit="1" customWidth="1"/>
    <col min="21" max="21" width="19.6640625" style="95" customWidth="1"/>
    <col min="22" max="22" width="17" style="95" bestFit="1" customWidth="1"/>
    <col min="23" max="23" width="88.83203125" style="95" bestFit="1" customWidth="1"/>
    <col min="24" max="16384" width="10.83203125" style="206"/>
  </cols>
  <sheetData>
    <row r="1" spans="1:23" ht="83" customHeight="1" x14ac:dyDescent="0.25">
      <c r="A1" s="222" t="s">
        <v>349</v>
      </c>
      <c r="B1" s="222" t="s">
        <v>241</v>
      </c>
      <c r="C1" s="222" t="s">
        <v>8</v>
      </c>
      <c r="D1" s="222" t="s">
        <v>9</v>
      </c>
      <c r="E1" s="222" t="s">
        <v>213</v>
      </c>
      <c r="F1" s="222" t="s">
        <v>256</v>
      </c>
      <c r="G1" s="222" t="s">
        <v>261</v>
      </c>
      <c r="H1" s="222" t="s">
        <v>257</v>
      </c>
      <c r="I1" s="222" t="s">
        <v>262</v>
      </c>
      <c r="J1" s="223" t="s">
        <v>253</v>
      </c>
      <c r="K1" s="223" t="s">
        <v>254</v>
      </c>
      <c r="L1" s="223" t="s">
        <v>255</v>
      </c>
      <c r="M1" s="224" t="s">
        <v>10</v>
      </c>
      <c r="N1" s="224"/>
      <c r="O1" s="224" t="s">
        <v>113</v>
      </c>
      <c r="P1" s="225" t="s">
        <v>70</v>
      </c>
      <c r="Q1" s="226" t="s">
        <v>11</v>
      </c>
      <c r="R1" s="227" t="s">
        <v>215</v>
      </c>
      <c r="S1" s="227" t="s">
        <v>237</v>
      </c>
      <c r="T1" s="227" t="s">
        <v>216</v>
      </c>
      <c r="U1" s="222" t="s">
        <v>217</v>
      </c>
      <c r="V1" s="222" t="s">
        <v>218</v>
      </c>
      <c r="W1" s="222" t="s">
        <v>77</v>
      </c>
    </row>
    <row r="2" spans="1:23" s="142" customFormat="1" x14ac:dyDescent="0.25">
      <c r="A2" s="233" t="s">
        <v>350</v>
      </c>
      <c r="B2" s="233" t="s">
        <v>172</v>
      </c>
      <c r="C2" s="233" t="str">
        <f>MS0!A13</f>
        <v>Sea-Bird Electronics</v>
      </c>
      <c r="D2" s="233" t="str">
        <f>MS0!B13</f>
        <v xml:space="preserve">Seabird SBE-16+ CTD </v>
      </c>
      <c r="E2" s="233" t="str">
        <f>MS0!C13</f>
        <v>MBCCE_MS0_CTDOXFLOBS_20160408</v>
      </c>
      <c r="F2" s="233" t="s">
        <v>258</v>
      </c>
      <c r="G2" s="233" t="s">
        <v>373</v>
      </c>
      <c r="H2" s="233" t="s">
        <v>258</v>
      </c>
      <c r="I2" s="233" t="s">
        <v>288</v>
      </c>
      <c r="J2" s="233">
        <f>MS0!B4</f>
        <v>31</v>
      </c>
      <c r="K2" s="233">
        <f>MS0!B5</f>
        <v>36.751860000000001</v>
      </c>
      <c r="L2" s="233">
        <f>MS0!B6</f>
        <v>-121.838712</v>
      </c>
      <c r="M2" s="234">
        <f>MS0!E13</f>
        <v>4166</v>
      </c>
      <c r="N2" s="234"/>
      <c r="O2" s="234" t="str">
        <f>MS0!F13</f>
        <v>Conductivity, temp., pressure, oxygen, fluorescence, optical backscatter</v>
      </c>
      <c r="P2" s="234" t="str">
        <f>MS0!G13</f>
        <v>10 min</v>
      </c>
      <c r="Q2" s="233">
        <f>MS0!H13</f>
        <v>0</v>
      </c>
      <c r="R2" s="184">
        <v>42466.830555555556</v>
      </c>
      <c r="S2" s="184">
        <v>42649.13144675926</v>
      </c>
      <c r="T2" s="184">
        <v>42649.141458333332</v>
      </c>
      <c r="U2" s="200">
        <f>(T2-S2)</f>
        <v>1.0011574071540963E-2</v>
      </c>
      <c r="V2" s="142" t="s">
        <v>238</v>
      </c>
    </row>
    <row r="3" spans="1:23" s="145" customFormat="1" x14ac:dyDescent="0.25">
      <c r="A3" s="201" t="s">
        <v>351</v>
      </c>
      <c r="B3" s="201" t="s">
        <v>172</v>
      </c>
      <c r="C3" s="201" t="str">
        <f>MS0!A14</f>
        <v>Wet Labs</v>
      </c>
      <c r="D3" s="201" t="str">
        <f>MS0!B14</f>
        <v>ECO FLNTU RTD</v>
      </c>
      <c r="E3" s="201" t="str">
        <f>MS0!C14</f>
        <v>MBCCE_MS0_FLNTU_20160408</v>
      </c>
      <c r="F3" s="201" t="s">
        <v>372</v>
      </c>
      <c r="G3" s="201" t="s">
        <v>371</v>
      </c>
      <c r="H3" s="201" t="s">
        <v>258</v>
      </c>
      <c r="I3" s="201" t="s">
        <v>319</v>
      </c>
      <c r="J3" s="201"/>
      <c r="K3" s="201"/>
      <c r="L3" s="201"/>
      <c r="M3" s="202" t="str">
        <f>MS0!E14</f>
        <v>WL-30006</v>
      </c>
      <c r="N3" s="202"/>
      <c r="O3" s="202" t="str">
        <f>MS0!F14</f>
        <v xml:space="preserve">Optical backscatter, fluorescence </v>
      </c>
      <c r="P3" s="213" t="str">
        <f>MS0!G14</f>
        <v>5 min</v>
      </c>
      <c r="Q3" s="201">
        <f>MS0!H14</f>
        <v>0</v>
      </c>
      <c r="R3" s="185">
        <v>42466.583506944444</v>
      </c>
      <c r="S3" s="185">
        <v>42648.920763888891</v>
      </c>
      <c r="T3" s="185">
        <v>42648.923437500001</v>
      </c>
      <c r="U3" s="181">
        <f>(T3-S3)</f>
        <v>2.6736111103673466E-3</v>
      </c>
      <c r="V3" s="203" t="s">
        <v>238</v>
      </c>
    </row>
    <row r="4" spans="1:23" s="148" customFormat="1" x14ac:dyDescent="0.25">
      <c r="A4" s="235" t="s">
        <v>352</v>
      </c>
      <c r="B4" s="235" t="s">
        <v>172</v>
      </c>
      <c r="C4" s="235" t="str">
        <f>MS0!A15</f>
        <v>Nortek</v>
      </c>
      <c r="D4" s="235" t="str">
        <f>MS0!B15</f>
        <v>AWAC 600KHz</v>
      </c>
      <c r="E4" s="235" t="str">
        <f>MS0!C15</f>
        <v>MBCCE_MS0_AWAC_20160408</v>
      </c>
      <c r="F4" s="235" t="s">
        <v>258</v>
      </c>
      <c r="G4" s="235" t="s">
        <v>264</v>
      </c>
      <c r="H4" s="235" t="s">
        <v>258</v>
      </c>
      <c r="I4" s="235" t="s">
        <v>368</v>
      </c>
      <c r="J4" s="235"/>
      <c r="K4" s="235"/>
      <c r="L4" s="235"/>
      <c r="M4" s="236">
        <f>MS0!E15</f>
        <v>5471</v>
      </c>
      <c r="N4" s="236"/>
      <c r="O4" s="236" t="str">
        <f>MS0!F15</f>
        <v>Waves, currents</v>
      </c>
      <c r="P4" s="236" t="str">
        <f>MS0!G15</f>
        <v>1 Hz measurement for 17 minutes for every 120 min</v>
      </c>
      <c r="Q4" s="235">
        <f>MS0!H15</f>
        <v>0</v>
      </c>
      <c r="R4" s="186">
        <v>42468</v>
      </c>
      <c r="S4" s="186">
        <v>42649.090567129628</v>
      </c>
      <c r="T4" s="186">
        <v>42649.090277777781</v>
      </c>
      <c r="U4" s="199">
        <f>(S4-T4)</f>
        <v>2.8935184673173353E-4</v>
      </c>
      <c r="V4" s="148" t="s">
        <v>239</v>
      </c>
    </row>
    <row r="5" spans="1:23" ht="21" thickBot="1" x14ac:dyDescent="0.3">
      <c r="A5" s="228"/>
      <c r="B5" s="228"/>
      <c r="C5" s="228" t="s">
        <v>8</v>
      </c>
      <c r="D5" s="228" t="s">
        <v>9</v>
      </c>
      <c r="E5" s="228" t="s">
        <v>213</v>
      </c>
      <c r="F5" s="228" t="s">
        <v>256</v>
      </c>
      <c r="G5" s="228" t="s">
        <v>261</v>
      </c>
      <c r="H5" s="228" t="s">
        <v>257</v>
      </c>
      <c r="I5" s="228" t="s">
        <v>262</v>
      </c>
      <c r="J5" s="229" t="s">
        <v>253</v>
      </c>
      <c r="K5" s="229" t="s">
        <v>254</v>
      </c>
      <c r="L5" s="229" t="s">
        <v>255</v>
      </c>
      <c r="M5" s="230" t="s">
        <v>10</v>
      </c>
      <c r="N5" s="230"/>
      <c r="O5" s="230" t="s">
        <v>113</v>
      </c>
      <c r="P5" s="230" t="s">
        <v>70</v>
      </c>
      <c r="Q5" s="231" t="s">
        <v>11</v>
      </c>
      <c r="R5" s="232" t="s">
        <v>215</v>
      </c>
      <c r="S5" s="232" t="s">
        <v>237</v>
      </c>
      <c r="T5" s="232" t="s">
        <v>216</v>
      </c>
      <c r="U5" s="228" t="s">
        <v>217</v>
      </c>
      <c r="V5" s="228" t="s">
        <v>218</v>
      </c>
      <c r="W5" s="228" t="s">
        <v>77</v>
      </c>
    </row>
    <row r="6" spans="1:23" ht="20" thickTop="1" x14ac:dyDescent="0.25">
      <c r="A6" s="140" t="s">
        <v>357</v>
      </c>
      <c r="B6" s="140" t="s">
        <v>13</v>
      </c>
      <c r="C6" s="140" t="str">
        <f>MS1_300m!A14</f>
        <v>Sea-Bird Electronics</v>
      </c>
      <c r="D6" s="140" t="str">
        <f>MS1_300m!B14</f>
        <v>SBE-39</v>
      </c>
      <c r="E6" s="140" t="str">
        <f>MS1_300m!C14</f>
        <v>MBCCE_MS1_TD65m_20160404</v>
      </c>
      <c r="F6" s="140" t="s">
        <v>268</v>
      </c>
      <c r="G6" s="140" t="s">
        <v>373</v>
      </c>
      <c r="H6" s="140" t="s">
        <v>258</v>
      </c>
      <c r="I6" s="140" t="s">
        <v>292</v>
      </c>
      <c r="J6" s="140">
        <f>MS1_300m!B4</f>
        <v>278</v>
      </c>
      <c r="K6" s="140">
        <f>MS1_300m!B5</f>
        <v>36.793239999999997</v>
      </c>
      <c r="L6" s="140">
        <f>MS1_300m!B6</f>
        <v>-121.84471600000001</v>
      </c>
      <c r="M6" s="141">
        <f>MS1_300m!E14</f>
        <v>128</v>
      </c>
      <c r="N6" s="141"/>
      <c r="O6" s="141" t="str">
        <f>MS1_300m!F14</f>
        <v>Temp., pressure</v>
      </c>
      <c r="P6" s="141" t="str">
        <f>MS1_300m!G14</f>
        <v>5 minute</v>
      </c>
      <c r="Q6" s="140">
        <f>MS1_300m!H14</f>
        <v>65</v>
      </c>
      <c r="R6" s="184">
        <v>42457.890277777777</v>
      </c>
      <c r="S6" s="184">
        <v>42649.698344907411</v>
      </c>
      <c r="T6" s="184">
        <v>42649.698611111111</v>
      </c>
      <c r="U6" s="181">
        <f>T6-S6</f>
        <v>2.6620370044838637E-4</v>
      </c>
      <c r="V6" s="142" t="s">
        <v>238</v>
      </c>
      <c r="W6" s="142"/>
    </row>
    <row r="7" spans="1:23" x14ac:dyDescent="0.25">
      <c r="A7" s="140" t="s">
        <v>356</v>
      </c>
      <c r="B7" s="140" t="s">
        <v>13</v>
      </c>
      <c r="C7" s="143" t="str">
        <f>MS1_300m!A15</f>
        <v>Teledyne RD Instruments</v>
      </c>
      <c r="D7" s="143" t="str">
        <f>MS1_300m!B15</f>
        <v>300kHz WH</v>
      </c>
      <c r="E7" s="143" t="str">
        <f>MS1_300m!C15</f>
        <v>MBCCE_MS1_ADCP300_20160404</v>
      </c>
      <c r="F7" s="143" t="s">
        <v>258</v>
      </c>
      <c r="G7" s="143" t="s">
        <v>265</v>
      </c>
      <c r="H7" s="143" t="s">
        <v>258</v>
      </c>
      <c r="I7" s="143" t="s">
        <v>289</v>
      </c>
      <c r="J7" s="143"/>
      <c r="K7" s="143"/>
      <c r="L7" s="143"/>
      <c r="M7" s="144">
        <f>MS1_300m!E15</f>
        <v>473</v>
      </c>
      <c r="N7" s="144"/>
      <c r="O7" s="144" t="str">
        <f>MS1_300m!F15</f>
        <v>Profile of currents, velocity, acoustic backscatter</v>
      </c>
      <c r="P7" s="144" t="str">
        <f>MS1_300m!G15</f>
        <v>30 seconds</v>
      </c>
      <c r="Q7" s="143">
        <f>MS1_300m!H15</f>
        <v>65</v>
      </c>
      <c r="R7" s="185">
        <v>42453.96534722222</v>
      </c>
      <c r="S7" s="185">
        <v>42647.746712962966</v>
      </c>
      <c r="T7" s="185">
        <v>42647.747916666667</v>
      </c>
      <c r="U7" s="181">
        <f>T7-S7</f>
        <v>1.2037037013215013E-3</v>
      </c>
      <c r="V7" s="145" t="s">
        <v>238</v>
      </c>
      <c r="W7" s="145"/>
    </row>
    <row r="8" spans="1:23" x14ac:dyDescent="0.25">
      <c r="A8" s="140" t="s">
        <v>358</v>
      </c>
      <c r="B8" s="140" t="s">
        <v>13</v>
      </c>
      <c r="C8" s="143" t="s">
        <v>41</v>
      </c>
      <c r="D8" s="143" t="str">
        <f>MS1_300m!B16</f>
        <v>Anderson Sediment Trap</v>
      </c>
      <c r="E8" s="143" t="str">
        <f>MS1_300m!C16</f>
        <v>MBCCE_MS1_AST10_20160404</v>
      </c>
      <c r="F8" s="143" t="s">
        <v>258</v>
      </c>
      <c r="G8" s="143" t="s">
        <v>41</v>
      </c>
      <c r="H8" s="143" t="s">
        <v>41</v>
      </c>
      <c r="I8" s="237" t="s">
        <v>369</v>
      </c>
      <c r="J8" s="143"/>
      <c r="K8" s="143"/>
      <c r="L8" s="143"/>
      <c r="M8" s="144" t="str">
        <f>MS1_300m!E16</f>
        <v>N/A</v>
      </c>
      <c r="N8" s="144"/>
      <c r="O8" s="144" t="str">
        <f>MS1_300m!F16</f>
        <v>Grains size</v>
      </c>
      <c r="P8" s="144" t="str">
        <f>MS1_300m!G16</f>
        <v>intervalometer malfunctioned</v>
      </c>
      <c r="Q8" s="143">
        <f>MS1_300m!H16</f>
        <v>10</v>
      </c>
      <c r="R8" s="185" t="s">
        <v>226</v>
      </c>
      <c r="S8" s="185" t="s">
        <v>226</v>
      </c>
      <c r="T8" s="185" t="s">
        <v>226</v>
      </c>
      <c r="U8" s="145" t="s">
        <v>226</v>
      </c>
      <c r="V8" s="145" t="s">
        <v>226</v>
      </c>
      <c r="W8" s="145" t="s">
        <v>226</v>
      </c>
    </row>
    <row r="9" spans="1:23" x14ac:dyDescent="0.25">
      <c r="A9" s="140" t="s">
        <v>359</v>
      </c>
      <c r="B9" s="140" t="s">
        <v>13</v>
      </c>
      <c r="C9" s="143" t="str">
        <f>MS1_300m!A17</f>
        <v>RBR</v>
      </c>
      <c r="D9" s="143" t="str">
        <f>MS1_300m!B17</f>
        <v>XR-420 with Seapoint</v>
      </c>
      <c r="E9" s="143" t="str">
        <f>MS1_300m!C17</f>
        <v>MBCCE_MS1_TU9m_20160404</v>
      </c>
      <c r="F9" s="143" t="s">
        <v>267</v>
      </c>
      <c r="G9" s="143" t="s">
        <v>373</v>
      </c>
      <c r="H9" s="143" t="s">
        <v>258</v>
      </c>
      <c r="I9" s="143" t="s">
        <v>291</v>
      </c>
      <c r="J9" s="143"/>
      <c r="K9" s="143"/>
      <c r="L9" s="143"/>
      <c r="M9" s="144">
        <f>MS1_300m!E17</f>
        <v>10027</v>
      </c>
      <c r="N9" s="144"/>
      <c r="O9" s="144" t="str">
        <f>MS1_300m!F17</f>
        <v>Optical backscatter</v>
      </c>
      <c r="P9" s="144" t="str">
        <f>MS1_300m!G17</f>
        <v>5 minute</v>
      </c>
      <c r="Q9" s="143">
        <f>MS1_300m!H17</f>
        <v>9</v>
      </c>
      <c r="R9" s="185">
        <v>42457.919212962966</v>
      </c>
      <c r="S9" s="185">
        <v>42648.039305555554</v>
      </c>
      <c r="T9" s="185">
        <v>42648.038888888892</v>
      </c>
      <c r="U9" s="181">
        <f>S9-T9</f>
        <v>4.1666666220407933E-4</v>
      </c>
      <c r="V9" s="145" t="s">
        <v>239</v>
      </c>
      <c r="W9" s="145"/>
    </row>
    <row r="10" spans="1:23" x14ac:dyDescent="0.25">
      <c r="A10" s="140" t="s">
        <v>360</v>
      </c>
      <c r="B10" s="140" t="s">
        <v>13</v>
      </c>
      <c r="C10" s="146" t="str">
        <f>MS1_300m!A18</f>
        <v>Sea-Bird Electronics</v>
      </c>
      <c r="D10" s="146" t="str">
        <f>MS1_300m!B18</f>
        <v>SBE-37</v>
      </c>
      <c r="E10" s="146" t="str">
        <f>MS1_300m!C18</f>
        <v>MBCCE_MS1_CT9m_20160404</v>
      </c>
      <c r="F10" s="146" t="s">
        <v>266</v>
      </c>
      <c r="G10" s="146" t="s">
        <v>373</v>
      </c>
      <c r="H10" s="146" t="s">
        <v>258</v>
      </c>
      <c r="I10" s="146" t="s">
        <v>290</v>
      </c>
      <c r="J10" s="146"/>
      <c r="K10" s="146"/>
      <c r="L10" s="146"/>
      <c r="M10" s="147">
        <f>MS1_300m!E18</f>
        <v>5404</v>
      </c>
      <c r="N10" s="147"/>
      <c r="O10" s="147" t="str">
        <f>MS1_300m!F18</f>
        <v>Conductivity, temp.</v>
      </c>
      <c r="P10" s="147" t="str">
        <f>MS1_300m!G18</f>
        <v>1 minute</v>
      </c>
      <c r="Q10" s="146">
        <f>MS1_300m!H18</f>
        <v>9</v>
      </c>
      <c r="R10" s="186">
        <v>42460.774652777778</v>
      </c>
      <c r="S10" s="186">
        <v>42648.848912037036</v>
      </c>
      <c r="T10" s="186">
        <v>42648.848611111112</v>
      </c>
      <c r="U10" s="181">
        <f>S10-T10</f>
        <v>3.0092592351138592E-4</v>
      </c>
      <c r="V10" s="148" t="s">
        <v>239</v>
      </c>
      <c r="W10" s="148"/>
    </row>
    <row r="11" spans="1:23" ht="21" thickBot="1" x14ac:dyDescent="0.3">
      <c r="A11" s="94"/>
      <c r="B11" s="94"/>
      <c r="C11" s="94" t="s">
        <v>8</v>
      </c>
      <c r="D11" s="94" t="s">
        <v>9</v>
      </c>
      <c r="E11" s="94" t="s">
        <v>213</v>
      </c>
      <c r="F11" s="94" t="s">
        <v>256</v>
      </c>
      <c r="G11" s="94" t="s">
        <v>261</v>
      </c>
      <c r="H11" s="94" t="s">
        <v>257</v>
      </c>
      <c r="I11" s="94" t="s">
        <v>262</v>
      </c>
      <c r="J11" s="197" t="s">
        <v>253</v>
      </c>
      <c r="K11" s="197" t="s">
        <v>254</v>
      </c>
      <c r="L11" s="197" t="s">
        <v>255</v>
      </c>
      <c r="M11" s="105" t="s">
        <v>10</v>
      </c>
      <c r="N11" s="105"/>
      <c r="O11" s="105" t="s">
        <v>113</v>
      </c>
      <c r="P11" s="105" t="s">
        <v>70</v>
      </c>
      <c r="Q11" s="139" t="s">
        <v>11</v>
      </c>
      <c r="R11" s="182" t="s">
        <v>215</v>
      </c>
      <c r="S11" s="182" t="s">
        <v>237</v>
      </c>
      <c r="T11" s="182" t="s">
        <v>216</v>
      </c>
      <c r="U11" s="94" t="s">
        <v>217</v>
      </c>
      <c r="V11" s="94" t="s">
        <v>218</v>
      </c>
      <c r="W11" s="94" t="s">
        <v>77</v>
      </c>
    </row>
    <row r="12" spans="1:23" ht="20" thickTop="1" x14ac:dyDescent="0.25">
      <c r="A12" s="191" t="s">
        <v>356</v>
      </c>
      <c r="B12" s="191" t="s">
        <v>17</v>
      </c>
      <c r="C12" s="191" t="str">
        <f>MS2_500m!A15</f>
        <v>Teledyne RD Instruments</v>
      </c>
      <c r="D12" s="191" t="str">
        <f>MS2_500m!B15</f>
        <v>300kHz Workhorse ADCP</v>
      </c>
      <c r="E12" s="191" t="str">
        <f>MS2_500m!C15</f>
        <v>MBCCE_MS2_ADCP300_20160407</v>
      </c>
      <c r="F12" s="191" t="s">
        <v>258</v>
      </c>
      <c r="G12" s="191" t="s">
        <v>269</v>
      </c>
      <c r="H12" s="191" t="s">
        <v>258</v>
      </c>
      <c r="I12" s="191" t="s">
        <v>293</v>
      </c>
      <c r="J12" s="191">
        <f>MS2_500m!B4</f>
        <v>527</v>
      </c>
      <c r="K12" s="191">
        <f>MS2_500m!B5</f>
        <v>36.787832000000002</v>
      </c>
      <c r="L12" s="191">
        <f>MS2_500m!B6</f>
        <v>-121.903508</v>
      </c>
      <c r="M12" s="192">
        <f>MS2_500m!E15</f>
        <v>13016</v>
      </c>
      <c r="N12" s="192"/>
      <c r="O12" s="192" t="str">
        <f>MS2_500m!F15</f>
        <v>Profile of currents, velocity, acoustic backscatter</v>
      </c>
      <c r="P12" s="192" t="str">
        <f>MS2_500m!G15</f>
        <v>30 seconds</v>
      </c>
      <c r="Q12" s="191">
        <f>MS2_500m!H15</f>
        <v>65</v>
      </c>
      <c r="R12" s="184">
        <v>42466.774108796293</v>
      </c>
      <c r="S12" s="184">
        <v>42646.861701388887</v>
      </c>
      <c r="T12" s="184">
        <v>42646.859895833331</v>
      </c>
      <c r="U12" s="181">
        <f>S12-T12</f>
        <v>1.8055555556202307E-3</v>
      </c>
      <c r="V12" s="142" t="s">
        <v>239</v>
      </c>
      <c r="W12" s="142"/>
    </row>
    <row r="13" spans="1:23" x14ac:dyDescent="0.25">
      <c r="A13" s="191" t="s">
        <v>358</v>
      </c>
      <c r="B13" s="191" t="s">
        <v>17</v>
      </c>
      <c r="C13" s="149" t="s">
        <v>41</v>
      </c>
      <c r="D13" s="149" t="str">
        <f>MS2_500m!B16</f>
        <v>Anderson Sediment Trap</v>
      </c>
      <c r="E13" s="149" t="str">
        <f>MS2_500m!C16</f>
        <v>MBCCE_MS2_AST9m_20160407</v>
      </c>
      <c r="F13" s="149" t="s">
        <v>258</v>
      </c>
      <c r="G13" s="149" t="s">
        <v>41</v>
      </c>
      <c r="H13" s="149" t="s">
        <v>41</v>
      </c>
      <c r="I13" s="149" t="s">
        <v>370</v>
      </c>
      <c r="J13" s="149"/>
      <c r="K13" s="149"/>
      <c r="L13" s="149"/>
      <c r="M13" s="150" t="str">
        <f>MS2_500m!E16</f>
        <v>N/A</v>
      </c>
      <c r="N13" s="150"/>
      <c r="O13" s="150" t="str">
        <f>MS2_500m!F16</f>
        <v>Grains size</v>
      </c>
      <c r="P13" s="150" t="s">
        <v>41</v>
      </c>
      <c r="Q13" s="149">
        <f>MS2_500m!H16</f>
        <v>9</v>
      </c>
      <c r="R13" s="185" t="s">
        <v>226</v>
      </c>
      <c r="S13" s="185" t="s">
        <v>226</v>
      </c>
      <c r="T13" s="185" t="s">
        <v>226</v>
      </c>
      <c r="U13" s="145" t="s">
        <v>226</v>
      </c>
      <c r="V13" s="145" t="s">
        <v>226</v>
      </c>
      <c r="W13" s="145" t="s">
        <v>226</v>
      </c>
    </row>
    <row r="14" spans="1:23" x14ac:dyDescent="0.25">
      <c r="A14" s="191" t="s">
        <v>359</v>
      </c>
      <c r="B14" s="191" t="s">
        <v>17</v>
      </c>
      <c r="C14" s="149" t="str">
        <f>MS2_500m!A17</f>
        <v>RBR with Seapoint OBS</v>
      </c>
      <c r="D14" s="149" t="str">
        <f>MS2_500m!B17</f>
        <v>XR-420 Turbidity Sensor</v>
      </c>
      <c r="E14" s="149" t="str">
        <f>MS2_500m!C17</f>
        <v>MBCCE_MS2_TU9m_20160407</v>
      </c>
      <c r="F14" s="149" t="s">
        <v>267</v>
      </c>
      <c r="G14" s="149" t="s">
        <v>373</v>
      </c>
      <c r="H14" s="149" t="s">
        <v>258</v>
      </c>
      <c r="I14" s="149" t="s">
        <v>294</v>
      </c>
      <c r="J14" s="149"/>
      <c r="K14" s="149"/>
      <c r="L14" s="149"/>
      <c r="M14" s="150">
        <f>MS2_500m!E17</f>
        <v>10075</v>
      </c>
      <c r="N14" s="150"/>
      <c r="O14" s="150" t="str">
        <f>MS2_500m!F17</f>
        <v>Optical backscatter</v>
      </c>
      <c r="P14" s="150" t="str">
        <f>MS2_500m!G17</f>
        <v>15 minute</v>
      </c>
      <c r="Q14" s="149">
        <f>MS2_500m!H17</f>
        <v>9</v>
      </c>
      <c r="R14" s="185">
        <v>42466.805208333331</v>
      </c>
      <c r="S14" s="185">
        <v>42646.872037037036</v>
      </c>
      <c r="T14" s="185">
        <v>42439.871527777781</v>
      </c>
      <c r="U14" s="181">
        <f>S14-T14</f>
        <v>207.00050925925461</v>
      </c>
      <c r="V14" s="145" t="s">
        <v>239</v>
      </c>
      <c r="W14" s="145"/>
    </row>
    <row r="15" spans="1:23" x14ac:dyDescent="0.25">
      <c r="A15" s="191" t="s">
        <v>361</v>
      </c>
      <c r="B15" s="191" t="s">
        <v>17</v>
      </c>
      <c r="C15" s="151" t="str">
        <f>MS2_500m!A18</f>
        <v>Sea-Bird Electronics</v>
      </c>
      <c r="D15" s="151" t="str">
        <f>MS2_500m!B18</f>
        <v>SBE-37 Microcat CTD</v>
      </c>
      <c r="E15" s="151" t="str">
        <f>MS2_500m!C18</f>
        <v>MBCCE_MS2_CTD9m_20160407</v>
      </c>
      <c r="F15" s="151" t="s">
        <v>270</v>
      </c>
      <c r="G15" s="151" t="s">
        <v>373</v>
      </c>
      <c r="H15" s="151" t="s">
        <v>258</v>
      </c>
      <c r="I15" s="151" t="s">
        <v>317</v>
      </c>
      <c r="J15" s="151"/>
      <c r="K15" s="151"/>
      <c r="L15" s="151"/>
      <c r="M15" s="152">
        <f>MS2_500m!E18</f>
        <v>1700</v>
      </c>
      <c r="N15" s="152"/>
      <c r="O15" s="152" t="str">
        <f>MS2_500m!F18</f>
        <v>Conductivity, temp., pressure</v>
      </c>
      <c r="P15" s="152" t="str">
        <f>MS2_500m!G18</f>
        <v>1 minute</v>
      </c>
      <c r="Q15" s="151">
        <f>MS2_500m!H18</f>
        <v>9</v>
      </c>
      <c r="R15" s="186">
        <v>42457.951898148145</v>
      </c>
      <c r="S15" s="186">
        <v>42647.675416666665</v>
      </c>
      <c r="T15" s="186">
        <v>42647.675347222219</v>
      </c>
      <c r="U15" s="181">
        <f>S15-T15</f>
        <v>6.9444446125999093E-5</v>
      </c>
      <c r="V15" s="148" t="s">
        <v>239</v>
      </c>
      <c r="W15" s="148"/>
    </row>
    <row r="16" spans="1:23" ht="21" thickBot="1" x14ac:dyDescent="0.3">
      <c r="A16" s="94"/>
      <c r="B16" s="94"/>
      <c r="C16" s="94" t="s">
        <v>8</v>
      </c>
      <c r="D16" s="94" t="s">
        <v>9</v>
      </c>
      <c r="E16" s="94" t="s">
        <v>213</v>
      </c>
      <c r="F16" s="94" t="s">
        <v>256</v>
      </c>
      <c r="G16" s="94" t="s">
        <v>261</v>
      </c>
      <c r="H16" s="94" t="s">
        <v>257</v>
      </c>
      <c r="I16" s="94" t="s">
        <v>262</v>
      </c>
      <c r="J16" s="197" t="s">
        <v>253</v>
      </c>
      <c r="K16" s="197" t="s">
        <v>254</v>
      </c>
      <c r="L16" s="197" t="s">
        <v>255</v>
      </c>
      <c r="M16" s="105" t="s">
        <v>10</v>
      </c>
      <c r="N16" s="105"/>
      <c r="O16" s="105" t="s">
        <v>113</v>
      </c>
      <c r="P16" s="105" t="s">
        <v>70</v>
      </c>
      <c r="Q16" s="139" t="s">
        <v>11</v>
      </c>
      <c r="R16" s="182" t="s">
        <v>215</v>
      </c>
      <c r="S16" s="182" t="s">
        <v>237</v>
      </c>
      <c r="T16" s="182" t="s">
        <v>216</v>
      </c>
      <c r="U16" s="94" t="s">
        <v>217</v>
      </c>
      <c r="V16" s="94" t="s">
        <v>218</v>
      </c>
      <c r="W16" s="94" t="s">
        <v>77</v>
      </c>
    </row>
    <row r="17" spans="1:23" ht="20" thickTop="1" x14ac:dyDescent="0.25">
      <c r="A17" s="153" t="s">
        <v>356</v>
      </c>
      <c r="B17" s="153" t="s">
        <v>18</v>
      </c>
      <c r="C17" s="153" t="str">
        <f>MS3_800m!A14</f>
        <v>Teledyne RD Instruments</v>
      </c>
      <c r="D17" s="153" t="str">
        <f>MS3_800m!B14</f>
        <v>300kHz Workhorse ADCP</v>
      </c>
      <c r="E17" s="153" t="str">
        <f>MS3_800m!C14</f>
        <v>MBCCE_MS3_ADCP300_20160407</v>
      </c>
      <c r="F17" s="153" t="s">
        <v>258</v>
      </c>
      <c r="G17" s="153" t="s">
        <v>271</v>
      </c>
      <c r="H17" s="153" t="s">
        <v>258</v>
      </c>
      <c r="I17" s="153" t="s">
        <v>295</v>
      </c>
      <c r="J17" s="153">
        <f>MS3_800m!B4</f>
        <v>831.4</v>
      </c>
      <c r="K17" s="153">
        <f>MS3_800m!B5</f>
        <v>36.765123000000003</v>
      </c>
      <c r="L17" s="153">
        <f>MS3_800m!B6</f>
        <v>-121.969892</v>
      </c>
      <c r="M17" s="154">
        <f>MS3_800m!E14</f>
        <v>16330</v>
      </c>
      <c r="N17" s="154"/>
      <c r="O17" s="154" t="str">
        <f>MS3_800m!F14</f>
        <v>Profile of currents, velocity, acoustic backscatter</v>
      </c>
      <c r="P17" s="154" t="str">
        <f>MS3_800m!G14</f>
        <v>30 seconds</v>
      </c>
      <c r="Q17" s="153">
        <f>MS3_800m!H14</f>
        <v>65</v>
      </c>
      <c r="R17" s="184">
        <v>42466.763055555559</v>
      </c>
      <c r="S17" s="184">
        <v>42647.819895833331</v>
      </c>
      <c r="T17" s="184">
        <v>42647.822222222225</v>
      </c>
      <c r="U17" s="181">
        <f>T17-S17</f>
        <v>2.3263888942892663E-3</v>
      </c>
      <c r="V17" s="142" t="s">
        <v>238</v>
      </c>
      <c r="W17" s="142"/>
    </row>
    <row r="18" spans="1:23" x14ac:dyDescent="0.25">
      <c r="A18" s="153" t="s">
        <v>358</v>
      </c>
      <c r="B18" s="153" t="s">
        <v>18</v>
      </c>
      <c r="C18" s="155" t="s">
        <v>41</v>
      </c>
      <c r="D18" s="155" t="str">
        <f>MS3_800m!B15</f>
        <v>Anderson Sediment Trap</v>
      </c>
      <c r="E18" s="155" t="str">
        <f>MS3_800m!C15</f>
        <v>MBCCE_MS3_AST9m_20160407</v>
      </c>
      <c r="F18" s="155" t="s">
        <v>258</v>
      </c>
      <c r="G18" s="155" t="s">
        <v>41</v>
      </c>
      <c r="H18" s="155" t="s">
        <v>41</v>
      </c>
      <c r="I18" s="155" t="s">
        <v>370</v>
      </c>
      <c r="J18" s="155"/>
      <c r="K18" s="155"/>
      <c r="L18" s="155"/>
      <c r="M18" s="156" t="str">
        <f>MS3_800m!E15</f>
        <v>N/A</v>
      </c>
      <c r="N18" s="156"/>
      <c r="O18" s="156" t="str">
        <f>MS3_800m!F15</f>
        <v>Grains size</v>
      </c>
      <c r="P18" s="156" t="str">
        <f>MS3_800m!G15</f>
        <v>8 day intervals</v>
      </c>
      <c r="Q18" s="155">
        <f>MS3_800m!H15</f>
        <v>9</v>
      </c>
      <c r="R18" s="185" t="s">
        <v>226</v>
      </c>
      <c r="S18" s="185" t="s">
        <v>226</v>
      </c>
      <c r="T18" s="185" t="s">
        <v>226</v>
      </c>
      <c r="U18" s="145" t="s">
        <v>226</v>
      </c>
      <c r="V18" s="145" t="s">
        <v>226</v>
      </c>
      <c r="W18" s="145" t="s">
        <v>226</v>
      </c>
    </row>
    <row r="19" spans="1:23" x14ac:dyDescent="0.25">
      <c r="A19" s="153" t="s">
        <v>359</v>
      </c>
      <c r="B19" s="153" t="s">
        <v>18</v>
      </c>
      <c r="C19" s="155" t="str">
        <f>MS3_800m!A16</f>
        <v xml:space="preserve">RBR </v>
      </c>
      <c r="D19" s="155" t="str">
        <f>MS3_800m!B16</f>
        <v>XR-420 logger Turbidity Sensor</v>
      </c>
      <c r="E19" s="155" t="str">
        <f>MS3_800m!C16</f>
        <v>MBCCE_MS3_TU9m_20160407</v>
      </c>
      <c r="F19" s="155" t="s">
        <v>267</v>
      </c>
      <c r="G19" s="155" t="s">
        <v>373</v>
      </c>
      <c r="H19" s="155" t="s">
        <v>258</v>
      </c>
      <c r="I19" s="155" t="s">
        <v>298</v>
      </c>
      <c r="J19" s="155"/>
      <c r="K19" s="155"/>
      <c r="L19" s="155"/>
      <c r="M19" s="156">
        <f>MS3_800m!E16</f>
        <v>10750</v>
      </c>
      <c r="N19" s="156"/>
      <c r="O19" s="156" t="str">
        <f>MS3_800m!F16</f>
        <v>Optical backscatter</v>
      </c>
      <c r="P19" s="156" t="str">
        <f>MS3_800m!G16</f>
        <v>10 min</v>
      </c>
      <c r="Q19" s="155">
        <f>MS3_800m!H16</f>
        <v>9</v>
      </c>
      <c r="R19" s="185">
        <v>42466.010069444441</v>
      </c>
      <c r="S19" s="185">
        <v>42647.841944444444</v>
      </c>
      <c r="T19" s="185">
        <v>42647.842013888891</v>
      </c>
      <c r="U19" s="181">
        <f>T19-S19</f>
        <v>6.9444446125999093E-5</v>
      </c>
      <c r="V19" s="145" t="s">
        <v>238</v>
      </c>
      <c r="W19" s="145"/>
    </row>
    <row r="20" spans="1:23" x14ac:dyDescent="0.25">
      <c r="A20" s="153" t="s">
        <v>360</v>
      </c>
      <c r="B20" s="153" t="s">
        <v>18</v>
      </c>
      <c r="C20" s="155" t="str">
        <f>MS3_800m!A17</f>
        <v>Sea-Bird Electronics</v>
      </c>
      <c r="D20" s="155" t="str">
        <f>MS3_800m!B17</f>
        <v>SBE-37 Microcat CTD</v>
      </c>
      <c r="E20" s="155" t="str">
        <f>MS3_800m!C17</f>
        <v>MBCCE_MS3_CT9m_20160407</v>
      </c>
      <c r="F20" s="155" t="s">
        <v>266</v>
      </c>
      <c r="G20" s="155" t="s">
        <v>373</v>
      </c>
      <c r="H20" s="155" t="s">
        <v>258</v>
      </c>
      <c r="I20" s="155" t="s">
        <v>297</v>
      </c>
      <c r="J20" s="155"/>
      <c r="K20" s="155"/>
      <c r="L20" s="155"/>
      <c r="M20" s="156">
        <f>MS3_800m!E17</f>
        <v>769</v>
      </c>
      <c r="N20" s="156"/>
      <c r="O20" s="156" t="str">
        <f>MS3_800m!F17</f>
        <v>Conductivity, temp.</v>
      </c>
      <c r="P20" s="156" t="str">
        <f>MS3_800m!G17</f>
        <v>1 min</v>
      </c>
      <c r="Q20" s="155">
        <f>MS3_800m!H17</f>
        <v>9</v>
      </c>
      <c r="R20" s="185">
        <v>42458.023148148146</v>
      </c>
      <c r="S20" s="185">
        <v>42648.025219907409</v>
      </c>
      <c r="T20" s="185">
        <v>42648.024768518517</v>
      </c>
      <c r="U20" s="181">
        <f>S20-T20</f>
        <v>4.5138889254303649E-4</v>
      </c>
      <c r="V20" s="145" t="s">
        <v>239</v>
      </c>
      <c r="W20" s="145"/>
    </row>
    <row r="21" spans="1:23" x14ac:dyDescent="0.25">
      <c r="A21" s="153" t="s">
        <v>356</v>
      </c>
      <c r="B21" s="153" t="s">
        <v>18</v>
      </c>
      <c r="C21" s="157" t="str">
        <f>MS3_800m!A18</f>
        <v>Nortek</v>
      </c>
      <c r="D21" s="157" t="str">
        <f>MS3_800m!B18</f>
        <v>Aquadopp ADCP</v>
      </c>
      <c r="E21" s="157" t="str">
        <f>MS3_800m!C18</f>
        <v>MBCCE_MS3_Aquadopp2000_20160407</v>
      </c>
      <c r="F21" s="157" t="s">
        <v>272</v>
      </c>
      <c r="G21" s="157" t="s">
        <v>373</v>
      </c>
      <c r="H21" s="157" t="s">
        <v>258</v>
      </c>
      <c r="I21" s="157" t="s">
        <v>296</v>
      </c>
      <c r="J21" s="157"/>
      <c r="K21" s="157"/>
      <c r="L21" s="157"/>
      <c r="M21" s="158">
        <f>MS3_800m!E18</f>
        <v>1694</v>
      </c>
      <c r="N21" s="158"/>
      <c r="O21" s="158" t="str">
        <f>MS3_800m!F18</f>
        <v>Profile of currents, velocity, acoustic backscatter</v>
      </c>
      <c r="P21" s="158" t="str">
        <f>MS3_800m!G18</f>
        <v>2 min</v>
      </c>
      <c r="Q21" s="157">
        <f>MS3_800m!H18</f>
        <v>9</v>
      </c>
      <c r="R21" s="186">
        <v>42465.732638888891</v>
      </c>
      <c r="S21" s="186">
        <v>42647.07571759259</v>
      </c>
      <c r="T21" s="186">
        <v>42647.076053240744</v>
      </c>
      <c r="U21" s="181">
        <f>T21-S21</f>
        <v>3.3564815385034308E-4</v>
      </c>
      <c r="V21" s="148" t="s">
        <v>238</v>
      </c>
      <c r="W21" s="148"/>
    </row>
    <row r="22" spans="1:23" ht="21" thickBot="1" x14ac:dyDescent="0.3">
      <c r="A22" s="94"/>
      <c r="B22" s="94"/>
      <c r="C22" s="94" t="s">
        <v>8</v>
      </c>
      <c r="D22" s="94" t="s">
        <v>9</v>
      </c>
      <c r="E22" s="94" t="s">
        <v>213</v>
      </c>
      <c r="F22" s="94" t="s">
        <v>256</v>
      </c>
      <c r="G22" s="94" t="s">
        <v>261</v>
      </c>
      <c r="H22" s="94" t="s">
        <v>257</v>
      </c>
      <c r="I22" s="94" t="s">
        <v>262</v>
      </c>
      <c r="J22" s="197" t="s">
        <v>253</v>
      </c>
      <c r="K22" s="197" t="s">
        <v>254</v>
      </c>
      <c r="L22" s="197" t="s">
        <v>255</v>
      </c>
      <c r="M22" s="105" t="s">
        <v>10</v>
      </c>
      <c r="N22" s="105"/>
      <c r="O22" s="105" t="s">
        <v>113</v>
      </c>
      <c r="P22" s="105" t="s">
        <v>70</v>
      </c>
      <c r="Q22" s="139" t="s">
        <v>11</v>
      </c>
      <c r="R22" s="182" t="s">
        <v>215</v>
      </c>
      <c r="S22" s="182" t="s">
        <v>237</v>
      </c>
      <c r="T22" s="182" t="s">
        <v>216</v>
      </c>
      <c r="U22" s="94" t="s">
        <v>217</v>
      </c>
      <c r="V22" s="94" t="s">
        <v>218</v>
      </c>
      <c r="W22" s="94" t="s">
        <v>77</v>
      </c>
    </row>
    <row r="23" spans="1:23" ht="20" thickTop="1" x14ac:dyDescent="0.25">
      <c r="A23" s="159" t="s">
        <v>356</v>
      </c>
      <c r="B23" s="159" t="s">
        <v>23</v>
      </c>
      <c r="C23" s="159" t="str">
        <f>MS4_1300m!A14</f>
        <v>Teledyne RD Instruments</v>
      </c>
      <c r="D23" s="159" t="str">
        <f>MS4_1300m!B14</f>
        <v>300KHz Workhorse Sentinel ADCP (dif serial # from Oct)</v>
      </c>
      <c r="E23" s="159" t="str">
        <f>MS4_1300m!C14</f>
        <v>MBCCE_MS4_ADCP300_20160408</v>
      </c>
      <c r="F23" s="159" t="s">
        <v>258</v>
      </c>
      <c r="G23" s="159" t="s">
        <v>273</v>
      </c>
      <c r="H23" s="159" t="s">
        <v>258</v>
      </c>
      <c r="I23" s="159" t="s">
        <v>299</v>
      </c>
      <c r="J23" s="159">
        <f>MS4_1300m!B4</f>
        <v>1285</v>
      </c>
      <c r="K23" s="159">
        <f>MS4_1300m!B5</f>
        <v>36.735999999999997</v>
      </c>
      <c r="L23" s="159">
        <f>MS4_1300m!B6</f>
        <v>-122.016667</v>
      </c>
      <c r="M23" s="160" t="str">
        <f>MS4_1300m!E14</f>
        <v>WHS300-2024</v>
      </c>
      <c r="N23" s="160"/>
      <c r="O23" s="160" t="str">
        <f>MS4_1300m!F14</f>
        <v>Profile of currents, velocity, acoustic backscatter</v>
      </c>
      <c r="P23" s="160" t="str">
        <f>MS4_1300m!G14</f>
        <v>30 sec</v>
      </c>
      <c r="Q23" s="159">
        <f>MS4_1300m!H14</f>
        <v>70</v>
      </c>
      <c r="R23" s="196">
        <v>42468</v>
      </c>
      <c r="S23" s="184">
        <v>42648.884004629632</v>
      </c>
      <c r="T23" s="184">
        <v>42648.885416666664</v>
      </c>
      <c r="U23" s="181">
        <f>T23-S23</f>
        <v>1.4120370324235409E-3</v>
      </c>
      <c r="V23" s="145" t="s">
        <v>238</v>
      </c>
      <c r="W23" s="142"/>
    </row>
    <row r="24" spans="1:23" x14ac:dyDescent="0.25">
      <c r="A24" s="159" t="s">
        <v>358</v>
      </c>
      <c r="B24" s="159" t="s">
        <v>23</v>
      </c>
      <c r="C24" s="161" t="s">
        <v>41</v>
      </c>
      <c r="D24" s="161" t="str">
        <f>MS4_1300m!B15</f>
        <v>Anderson Sediment Trap</v>
      </c>
      <c r="E24" s="161" t="str">
        <f>MS4_1300m!C15</f>
        <v>MBCCE_MS4_AST10m_20160408</v>
      </c>
      <c r="F24" s="161" t="s">
        <v>258</v>
      </c>
      <c r="G24" s="161" t="s">
        <v>41</v>
      </c>
      <c r="H24" s="161" t="s">
        <v>41</v>
      </c>
      <c r="I24" s="161" t="s">
        <v>370</v>
      </c>
      <c r="J24" s="161"/>
      <c r="K24" s="161"/>
      <c r="L24" s="161"/>
      <c r="M24" s="162" t="str">
        <f>MS4_1300m!E15</f>
        <v>N/A</v>
      </c>
      <c r="N24" s="162"/>
      <c r="O24" s="162" t="str">
        <f>MS4_1300m!F15</f>
        <v>Grains size</v>
      </c>
      <c r="P24" s="162" t="str">
        <f>MS4_1300m!G15</f>
        <v>8 day intervals</v>
      </c>
      <c r="Q24" s="161">
        <f>MS4_1300m!H15</f>
        <v>10</v>
      </c>
      <c r="R24" s="193" t="s">
        <v>226</v>
      </c>
      <c r="S24" s="193" t="s">
        <v>226</v>
      </c>
      <c r="T24" s="193" t="s">
        <v>226</v>
      </c>
      <c r="U24" s="194" t="s">
        <v>226</v>
      </c>
      <c r="V24" s="194" t="s">
        <v>226</v>
      </c>
      <c r="W24" s="194" t="s">
        <v>226</v>
      </c>
    </row>
    <row r="25" spans="1:23" x14ac:dyDescent="0.25">
      <c r="A25" s="159" t="s">
        <v>362</v>
      </c>
      <c r="B25" s="159" t="s">
        <v>23</v>
      </c>
      <c r="C25" s="161" t="str">
        <f>MS4_1300m!A16</f>
        <v>Prime Focus</v>
      </c>
      <c r="D25" s="161" t="str">
        <f>MS4_1300m!B16</f>
        <v>Indented Rotating Sphere Sediment Trap (4)</v>
      </c>
      <c r="E25" s="161" t="str">
        <f>MS4_1300m!C16</f>
        <v>MBCCE_MS4_IRSST10m_20160408</v>
      </c>
      <c r="F25" s="161" t="s">
        <v>258</v>
      </c>
      <c r="G25" s="161" t="s">
        <v>41</v>
      </c>
      <c r="H25" s="161" t="s">
        <v>41</v>
      </c>
      <c r="I25" s="161" t="s">
        <v>41</v>
      </c>
      <c r="J25" s="161"/>
      <c r="K25" s="161"/>
      <c r="L25" s="161"/>
      <c r="M25" s="162" t="str">
        <f>MS4_1300m!E16</f>
        <v>N/A</v>
      </c>
      <c r="N25" s="162"/>
      <c r="O25" s="162" t="str">
        <f>MS4_1300m!F16</f>
        <v>Mass Flux, del C13, del N15, CHN, grain size analyses (?)</v>
      </c>
      <c r="P25" s="162" t="str">
        <f>MS4_1300m!G16</f>
        <v>16 day intervals</v>
      </c>
      <c r="Q25" s="161">
        <f>MS4_1300m!H16</f>
        <v>10</v>
      </c>
      <c r="R25" s="193" t="s">
        <v>226</v>
      </c>
      <c r="S25" s="193" t="s">
        <v>226</v>
      </c>
      <c r="T25" s="193" t="s">
        <v>226</v>
      </c>
      <c r="U25" s="194" t="s">
        <v>226</v>
      </c>
      <c r="V25" s="194" t="s">
        <v>226</v>
      </c>
      <c r="W25" s="194" t="s">
        <v>226</v>
      </c>
    </row>
    <row r="26" spans="1:23" x14ac:dyDescent="0.25">
      <c r="A26" s="159" t="s">
        <v>351</v>
      </c>
      <c r="B26" s="159" t="s">
        <v>23</v>
      </c>
      <c r="C26" s="163" t="str">
        <f>MS4_1300m!A17</f>
        <v>WET Labs</v>
      </c>
      <c r="D26" s="163" t="str">
        <f>MS4_1300m!B17</f>
        <v xml:space="preserve">ECO FLNTU </v>
      </c>
      <c r="E26" s="163" t="str">
        <f>MS4_1300m!C17</f>
        <v>MBCCE_MS4_FLNTU10m_20160408</v>
      </c>
      <c r="F26" s="163" t="s">
        <v>258</v>
      </c>
      <c r="G26" s="163" t="s">
        <v>274</v>
      </c>
      <c r="H26" s="163" t="s">
        <v>258</v>
      </c>
      <c r="I26" s="163" t="s">
        <v>300</v>
      </c>
      <c r="J26" s="163"/>
      <c r="K26" s="163"/>
      <c r="L26" s="163"/>
      <c r="M26" s="164" t="str">
        <f>MS4_1300m!E17</f>
        <v>WL-30007</v>
      </c>
      <c r="N26" s="164"/>
      <c r="O26" s="164" t="str">
        <f>MS4_1300m!F17</f>
        <v>Fluorescence, optical backscatter</v>
      </c>
      <c r="P26" s="164" t="str">
        <f>MS4_1300m!G17</f>
        <v>5 min</v>
      </c>
      <c r="Q26" s="163">
        <f>MS4_1300m!H17</f>
        <v>10</v>
      </c>
      <c r="R26" s="195">
        <v>42467.768379629626</v>
      </c>
      <c r="S26" s="186">
        <v>42648.786145833335</v>
      </c>
      <c r="T26" s="186">
        <v>42648.791666666664</v>
      </c>
      <c r="U26" s="181">
        <f>T26-S26</f>
        <v>5.5208333287737332E-3</v>
      </c>
      <c r="V26" s="145" t="s">
        <v>238</v>
      </c>
      <c r="W26" s="148"/>
    </row>
    <row r="27" spans="1:23" ht="21" thickBot="1" x14ac:dyDescent="0.3">
      <c r="A27" s="94"/>
      <c r="B27" s="94"/>
      <c r="C27" s="94" t="s">
        <v>8</v>
      </c>
      <c r="D27" s="94" t="s">
        <v>9</v>
      </c>
      <c r="E27" s="94" t="s">
        <v>213</v>
      </c>
      <c r="F27" s="94" t="s">
        <v>256</v>
      </c>
      <c r="G27" s="94" t="s">
        <v>261</v>
      </c>
      <c r="H27" s="94" t="s">
        <v>257</v>
      </c>
      <c r="I27" s="94" t="s">
        <v>262</v>
      </c>
      <c r="J27" s="197" t="s">
        <v>253</v>
      </c>
      <c r="K27" s="197" t="s">
        <v>254</v>
      </c>
      <c r="L27" s="197" t="s">
        <v>255</v>
      </c>
      <c r="M27" s="105" t="s">
        <v>10</v>
      </c>
      <c r="N27" s="105"/>
      <c r="O27" s="105" t="s">
        <v>113</v>
      </c>
      <c r="P27" s="105" t="s">
        <v>70</v>
      </c>
      <c r="Q27" s="139" t="s">
        <v>11</v>
      </c>
      <c r="R27" s="182" t="s">
        <v>215</v>
      </c>
      <c r="S27" s="182" t="s">
        <v>237</v>
      </c>
      <c r="T27" s="182" t="s">
        <v>216</v>
      </c>
      <c r="U27" s="94" t="s">
        <v>217</v>
      </c>
      <c r="V27" s="94" t="s">
        <v>218</v>
      </c>
      <c r="W27" s="94" t="s">
        <v>77</v>
      </c>
    </row>
    <row r="28" spans="1:23" ht="20" thickTop="1" x14ac:dyDescent="0.25">
      <c r="A28" s="165" t="s">
        <v>359</v>
      </c>
      <c r="B28" s="165" t="s">
        <v>22</v>
      </c>
      <c r="C28" s="165" t="str">
        <f>MS5_1500m!A13</f>
        <v>RBR</v>
      </c>
      <c r="D28" s="165" t="str">
        <f>MS5_1500m!B13</f>
        <v>RBRvirtuoso TU Turbidity Sensor</v>
      </c>
      <c r="E28" s="165" t="str">
        <f>MS5_1500m!C13</f>
        <v>MBCCE_MS5_TU200m_20160408</v>
      </c>
      <c r="F28" s="167" t="s">
        <v>276</v>
      </c>
      <c r="G28" s="165" t="s">
        <v>373</v>
      </c>
      <c r="H28" s="165" t="s">
        <v>258</v>
      </c>
      <c r="I28" s="165" t="s">
        <v>306</v>
      </c>
      <c r="J28" s="165">
        <f>MS5_1500m!B4</f>
        <v>1445</v>
      </c>
      <c r="K28" s="165">
        <f>MS5_1500m!B5</f>
        <v>36.715516999999998</v>
      </c>
      <c r="L28" s="165">
        <f>MS5_1500m!B6</f>
        <v>-122.01287499999999</v>
      </c>
      <c r="M28" s="166">
        <f>MS5_1500m!E13</f>
        <v>54146</v>
      </c>
      <c r="N28" s="166"/>
      <c r="O28" s="166" t="str">
        <f>MS5_1500m!F13</f>
        <v>Optical backscatter</v>
      </c>
      <c r="P28" s="166" t="str">
        <f>MS5_1500m!G13</f>
        <v>60 sec. interval; auto range; measuring speed 3 sec.; avg period 6 sec</v>
      </c>
      <c r="Q28" s="165">
        <f>MS5_1500m!H13</f>
        <v>200</v>
      </c>
      <c r="R28" s="184">
        <v>42467</v>
      </c>
      <c r="S28" s="184">
        <v>42647.540439814817</v>
      </c>
      <c r="T28" s="184">
        <v>42647.540543981479</v>
      </c>
      <c r="U28" s="181">
        <f>T28-S28</f>
        <v>1.0416666191304103E-4</v>
      </c>
      <c r="V28" s="142" t="s">
        <v>238</v>
      </c>
      <c r="W28" s="145" t="s">
        <v>375</v>
      </c>
    </row>
    <row r="29" spans="1:23" x14ac:dyDescent="0.25">
      <c r="A29" s="165" t="s">
        <v>359</v>
      </c>
      <c r="B29" s="165" t="s">
        <v>22</v>
      </c>
      <c r="C29" s="167" t="str">
        <f>MS5_1500m!A14</f>
        <v>RBR</v>
      </c>
      <c r="D29" s="167" t="str">
        <f>MS5_1500m!B14</f>
        <v>RBRvirtuoso TU Turbidity Sensor</v>
      </c>
      <c r="E29" s="167" t="str">
        <f>MS5_1500m!C14</f>
        <v>MBCCE_MS5_TU100m_20160408</v>
      </c>
      <c r="F29" s="167" t="s">
        <v>276</v>
      </c>
      <c r="G29" s="167" t="s">
        <v>373</v>
      </c>
      <c r="H29" s="167" t="s">
        <v>258</v>
      </c>
      <c r="I29" s="167" t="s">
        <v>305</v>
      </c>
      <c r="J29" s="167"/>
      <c r="K29" s="167"/>
      <c r="L29" s="167"/>
      <c r="M29" s="168">
        <f>MS5_1500m!E14</f>
        <v>54147</v>
      </c>
      <c r="N29" s="168"/>
      <c r="O29" s="168" t="str">
        <f>MS5_1500m!F14</f>
        <v>Optical backscatter</v>
      </c>
      <c r="P29" s="168" t="str">
        <f>MS5_1500m!G14</f>
        <v>SAME</v>
      </c>
      <c r="Q29" s="167">
        <f>MS5_1500m!H14</f>
        <v>100</v>
      </c>
      <c r="R29" s="185">
        <v>42467</v>
      </c>
      <c r="S29" s="185">
        <v>42648.551319444443</v>
      </c>
      <c r="T29" s="185">
        <v>42648.551400462966</v>
      </c>
      <c r="U29" s="181">
        <f>T29-S29</f>
        <v>8.101852290565148E-5</v>
      </c>
      <c r="V29" s="145" t="s">
        <v>238</v>
      </c>
      <c r="W29" s="145" t="s">
        <v>375</v>
      </c>
    </row>
    <row r="30" spans="1:23" x14ac:dyDescent="0.25">
      <c r="A30" s="165" t="s">
        <v>358</v>
      </c>
      <c r="B30" s="165" t="s">
        <v>22</v>
      </c>
      <c r="C30" s="167" t="str">
        <f>MS5_1500m!A15</f>
        <v>Seatech Engineering</v>
      </c>
      <c r="D30" s="167" t="str">
        <f>MS5_1500m!B15</f>
        <v>CliST (Anderson Sediment Trap)</v>
      </c>
      <c r="E30" s="167" t="str">
        <f>MS5_1500m!C15</f>
        <v>MBCCE_MS5_AST70m_20160408</v>
      </c>
      <c r="F30" s="167" t="s">
        <v>258</v>
      </c>
      <c r="G30" s="167" t="s">
        <v>41</v>
      </c>
      <c r="H30" s="167" t="s">
        <v>41</v>
      </c>
      <c r="I30" s="167" t="s">
        <v>370</v>
      </c>
      <c r="J30" s="167"/>
      <c r="K30" s="167"/>
      <c r="L30" s="167"/>
      <c r="M30" s="168" t="str">
        <f>MS5_1500m!E15</f>
        <v>N/A</v>
      </c>
      <c r="N30" s="168"/>
      <c r="O30" s="168" t="str">
        <f>MS5_1500m!F15</f>
        <v>Grain size</v>
      </c>
      <c r="P30" s="168" t="str">
        <f>MS5_1500m!G15</f>
        <v>Intervelometer with 8 day interval; delay time 9 days from Oct 16 2015 GMT</v>
      </c>
      <c r="Q30" s="167">
        <f>MS5_1500m!H15</f>
        <v>74</v>
      </c>
      <c r="R30" s="185" t="s">
        <v>226</v>
      </c>
      <c r="S30" s="185" t="s">
        <v>226</v>
      </c>
      <c r="T30" s="185" t="s">
        <v>226</v>
      </c>
      <c r="U30" s="145" t="s">
        <v>226</v>
      </c>
      <c r="V30" s="145" t="s">
        <v>226</v>
      </c>
      <c r="W30" s="145"/>
    </row>
    <row r="31" spans="1:23" x14ac:dyDescent="0.25">
      <c r="A31" s="165" t="s">
        <v>359</v>
      </c>
      <c r="B31" s="165" t="s">
        <v>22</v>
      </c>
      <c r="C31" s="167" t="str">
        <f>MS5_1500m!A16</f>
        <v>RBR</v>
      </c>
      <c r="D31" s="167" t="str">
        <f>MS5_1500m!B16</f>
        <v>RBRvirtuoso TU Turbidity Sensor</v>
      </c>
      <c r="E31" s="167" t="str">
        <f>MS5_1500m!C16</f>
        <v>MBCCE_MS5_TU70m_20160408</v>
      </c>
      <c r="F31" s="167" t="s">
        <v>276</v>
      </c>
      <c r="G31" s="167" t="s">
        <v>373</v>
      </c>
      <c r="H31" s="167" t="s">
        <v>258</v>
      </c>
      <c r="I31" s="167" t="s">
        <v>304</v>
      </c>
      <c r="J31" s="167"/>
      <c r="K31" s="167"/>
      <c r="L31" s="167"/>
      <c r="M31" s="168">
        <f>MS5_1500m!E16</f>
        <v>54149</v>
      </c>
      <c r="N31" s="168"/>
      <c r="O31" s="168" t="str">
        <f>MS5_1500m!F16</f>
        <v>Optical backscatter</v>
      </c>
      <c r="P31" s="168" t="str">
        <f>MS5_1500m!G16</f>
        <v>60 sec. interval; auto range; measuring speed 3 sec.; avg period 6 sec</v>
      </c>
      <c r="Q31" s="167">
        <f>MS5_1500m!H16</f>
        <v>70</v>
      </c>
      <c r="R31" s="184">
        <v>42467</v>
      </c>
      <c r="S31" s="185">
        <v>42648.5466087963</v>
      </c>
      <c r="T31" s="185">
        <v>42648.546597222223</v>
      </c>
      <c r="U31" s="181">
        <f>S31-T31</f>
        <v>1.1574076779652387E-5</v>
      </c>
      <c r="V31" s="145" t="s">
        <v>239</v>
      </c>
      <c r="W31" s="145" t="s">
        <v>375</v>
      </c>
    </row>
    <row r="32" spans="1:23" x14ac:dyDescent="0.25">
      <c r="A32" s="165" t="s">
        <v>353</v>
      </c>
      <c r="B32" s="165" t="s">
        <v>22</v>
      </c>
      <c r="C32" s="167" t="str">
        <f>MS5_1500m!A17</f>
        <v>RBR</v>
      </c>
      <c r="D32" s="167" t="str">
        <f>MS5_1500m!B17</f>
        <v>RBRduo C, T</v>
      </c>
      <c r="E32" s="167" t="str">
        <f>MS5_1500m!C17</f>
        <v>MBCCE_MS5_CT70m_20160408</v>
      </c>
      <c r="F32" s="167" t="s">
        <v>276</v>
      </c>
      <c r="G32" s="167" t="s">
        <v>373</v>
      </c>
      <c r="H32" s="167" t="s">
        <v>258</v>
      </c>
      <c r="I32" s="167" t="s">
        <v>302</v>
      </c>
      <c r="J32" s="167"/>
      <c r="K32" s="167"/>
      <c r="L32" s="167"/>
      <c r="M32" s="168">
        <f>MS5_1500m!E17</f>
        <v>61610</v>
      </c>
      <c r="N32" s="168"/>
      <c r="O32" s="168" t="str">
        <f>MS5_1500m!F17</f>
        <v>Conductivity, temp.</v>
      </c>
      <c r="P32" s="168" t="str">
        <f>MS5_1500m!G17</f>
        <v>30 sec. interval; sampling rate: 1 sec; avg duration: 5 sec</v>
      </c>
      <c r="Q32" s="167">
        <f>MS5_1500m!H17</f>
        <v>70</v>
      </c>
      <c r="R32" s="185">
        <v>42467</v>
      </c>
      <c r="S32" s="185">
        <v>42648.543692129628</v>
      </c>
      <c r="T32" s="185">
        <v>42648.543726851851</v>
      </c>
      <c r="U32" s="181">
        <f>T32-S32</f>
        <v>3.4722223062999547E-5</v>
      </c>
      <c r="V32" s="145" t="s">
        <v>238</v>
      </c>
      <c r="W32" s="145" t="s">
        <v>375</v>
      </c>
    </row>
    <row r="33" spans="1:23" x14ac:dyDescent="0.25">
      <c r="A33" s="165" t="s">
        <v>356</v>
      </c>
      <c r="B33" s="165" t="s">
        <v>22</v>
      </c>
      <c r="C33" s="167" t="str">
        <f>MS5_1500m!A18</f>
        <v>Teledyne RD Instruments</v>
      </c>
      <c r="D33" s="167" t="str">
        <f>MS5_1500m!B18</f>
        <v>Workhorse 300 kHz ADCP</v>
      </c>
      <c r="E33" s="167" t="str">
        <f>MS5_1500m!C18</f>
        <v>MBCCE_MS5_ADCP300_20160408</v>
      </c>
      <c r="F33" s="167" t="s">
        <v>258</v>
      </c>
      <c r="G33" s="167" t="s">
        <v>275</v>
      </c>
      <c r="H33" s="167" t="s">
        <v>258</v>
      </c>
      <c r="I33" s="167" t="s">
        <v>301</v>
      </c>
      <c r="J33" s="167"/>
      <c r="K33" s="167"/>
      <c r="L33" s="167"/>
      <c r="M33" s="168">
        <f>MS5_1500m!E18</f>
        <v>23079</v>
      </c>
      <c r="N33" s="168"/>
      <c r="O33" s="168" t="str">
        <f>MS5_1500m!F18</f>
        <v>Profile of currents, velocity, acoustic backscatter</v>
      </c>
      <c r="P33" s="168" t="str">
        <f>MS5_1500m!G18</f>
        <v>30 sec. interval; 7 pings per ensemble</v>
      </c>
      <c r="Q33" s="167">
        <f>MS5_1500m!H18</f>
        <v>65</v>
      </c>
      <c r="R33" s="184">
        <v>42467</v>
      </c>
      <c r="S33" s="185">
        <v>42647.923159722224</v>
      </c>
      <c r="T33" s="185">
        <v>42647.923622685186</v>
      </c>
      <c r="U33" s="181">
        <f>T33-S33</f>
        <v>4.6296296204673126E-4</v>
      </c>
      <c r="V33" s="145" t="s">
        <v>238</v>
      </c>
      <c r="W33" s="145" t="s">
        <v>375</v>
      </c>
    </row>
    <row r="34" spans="1:23" x14ac:dyDescent="0.25">
      <c r="A34" s="165" t="s">
        <v>359</v>
      </c>
      <c r="B34" s="165" t="s">
        <v>22</v>
      </c>
      <c r="C34" s="167" t="str">
        <f>MS5_1500m!A19</f>
        <v>RBR</v>
      </c>
      <c r="D34" s="167" t="str">
        <f>MS5_1500m!B19</f>
        <v>RBRvirtuoso TU Turbidity Sensor</v>
      </c>
      <c r="E34" s="167" t="str">
        <f>MS5_1500m!C19</f>
        <v>MBCCE_MS5_TU10m_20160408</v>
      </c>
      <c r="F34" s="167" t="s">
        <v>276</v>
      </c>
      <c r="G34" s="167" t="s">
        <v>373</v>
      </c>
      <c r="H34" s="167" t="s">
        <v>258</v>
      </c>
      <c r="I34" s="167" t="s">
        <v>303</v>
      </c>
      <c r="J34" s="167"/>
      <c r="K34" s="167"/>
      <c r="L34" s="167"/>
      <c r="M34" s="168">
        <f>MS5_1500m!E19</f>
        <v>54148</v>
      </c>
      <c r="N34" s="168"/>
      <c r="O34" s="168" t="str">
        <f>MS5_1500m!F19</f>
        <v>Optical backscatter</v>
      </c>
      <c r="P34" s="168" t="str">
        <f>MS5_1500m!G19</f>
        <v>SAME</v>
      </c>
      <c r="Q34" s="167">
        <f>MS5_1500m!H19</f>
        <v>10</v>
      </c>
      <c r="R34" s="185">
        <v>42467</v>
      </c>
      <c r="S34" s="185">
        <v>36526.000601851854</v>
      </c>
      <c r="T34" s="185">
        <v>42648.54859953704</v>
      </c>
      <c r="U34" s="145" t="s">
        <v>225</v>
      </c>
      <c r="V34" s="145"/>
      <c r="W34" s="145" t="s">
        <v>225</v>
      </c>
    </row>
    <row r="35" spans="1:23" x14ac:dyDescent="0.25">
      <c r="A35" s="165" t="s">
        <v>358</v>
      </c>
      <c r="B35" s="165" t="s">
        <v>22</v>
      </c>
      <c r="C35" s="169" t="str">
        <f>MS5_1500m!A20</f>
        <v>Seatech Engineering</v>
      </c>
      <c r="D35" s="169" t="str">
        <f>MS5_1500m!B20</f>
        <v>CliST (Anderson Sediment Trap)</v>
      </c>
      <c r="E35" s="169" t="str">
        <f>MS5_1500m!C20</f>
        <v>MBCCE_MS5_AST10m_20160408</v>
      </c>
      <c r="F35" s="169" t="s">
        <v>258</v>
      </c>
      <c r="G35" s="169" t="s">
        <v>41</v>
      </c>
      <c r="H35" s="169" t="s">
        <v>41</v>
      </c>
      <c r="I35" s="169" t="s">
        <v>370</v>
      </c>
      <c r="J35" s="169"/>
      <c r="K35" s="169"/>
      <c r="L35" s="169"/>
      <c r="M35" s="170" t="str">
        <f>MS5_1500m!E20</f>
        <v>N/A</v>
      </c>
      <c r="N35" s="170"/>
      <c r="O35" s="170" t="str">
        <f>MS5_1500m!F20</f>
        <v>Grain size</v>
      </c>
      <c r="P35" s="170" t="str">
        <f>MS5_1500m!G20</f>
        <v>Intervelometer with 8 day interval; delay time 9 days from Oct 16 2015 GMT</v>
      </c>
      <c r="Q35" s="169">
        <f>MS5_1500m!H20</f>
        <v>11</v>
      </c>
      <c r="R35" s="185" t="s">
        <v>226</v>
      </c>
      <c r="S35" s="185" t="s">
        <v>226</v>
      </c>
      <c r="T35" s="185" t="s">
        <v>226</v>
      </c>
      <c r="U35" s="145" t="s">
        <v>226</v>
      </c>
      <c r="V35" s="145" t="s">
        <v>226</v>
      </c>
      <c r="W35" s="145"/>
    </row>
    <row r="36" spans="1:23" ht="21" thickBot="1" x14ac:dyDescent="0.3">
      <c r="A36" s="94"/>
      <c r="B36" s="94"/>
      <c r="C36" s="94" t="s">
        <v>8</v>
      </c>
      <c r="D36" s="94" t="s">
        <v>9</v>
      </c>
      <c r="E36" s="94" t="s">
        <v>213</v>
      </c>
      <c r="F36" s="94" t="s">
        <v>256</v>
      </c>
      <c r="G36" s="94" t="s">
        <v>261</v>
      </c>
      <c r="H36" s="94" t="s">
        <v>257</v>
      </c>
      <c r="I36" s="94" t="s">
        <v>262</v>
      </c>
      <c r="J36" s="197" t="s">
        <v>253</v>
      </c>
      <c r="K36" s="197" t="s">
        <v>254</v>
      </c>
      <c r="L36" s="197" t="s">
        <v>255</v>
      </c>
      <c r="M36" s="105" t="s">
        <v>10</v>
      </c>
      <c r="N36" s="105"/>
      <c r="O36" s="105" t="s">
        <v>113</v>
      </c>
      <c r="P36" s="105" t="s">
        <v>70</v>
      </c>
      <c r="Q36" s="139" t="s">
        <v>11</v>
      </c>
      <c r="R36" s="182" t="s">
        <v>215</v>
      </c>
      <c r="S36" s="182" t="s">
        <v>237</v>
      </c>
      <c r="T36" s="182" t="s">
        <v>216</v>
      </c>
      <c r="U36" s="94" t="s">
        <v>217</v>
      </c>
      <c r="V36" s="94" t="s">
        <v>218</v>
      </c>
      <c r="W36" s="94" t="s">
        <v>77</v>
      </c>
    </row>
    <row r="37" spans="1:23" ht="20" thickTop="1" x14ac:dyDescent="0.25">
      <c r="A37" s="97" t="s">
        <v>363</v>
      </c>
      <c r="B37" s="97" t="s">
        <v>26</v>
      </c>
      <c r="C37" s="97" t="str">
        <f>MS6_1800m!A14</f>
        <v xml:space="preserve">McLane </v>
      </c>
      <c r="D37" s="97" t="str">
        <f>MS6_1800m!B14</f>
        <v>McLane Profiler</v>
      </c>
      <c r="E37" s="97" t="str">
        <f>MS6_1800m!C14</f>
        <v>MBCCE_MS6_20160418</v>
      </c>
      <c r="F37" s="97" t="s">
        <v>258</v>
      </c>
      <c r="G37" s="97" t="s">
        <v>372</v>
      </c>
      <c r="H37" s="97" t="s">
        <v>258</v>
      </c>
      <c r="I37" s="97" t="s">
        <v>376</v>
      </c>
      <c r="J37" s="97">
        <f>MS6_1800m!B4</f>
        <v>1826</v>
      </c>
      <c r="K37" s="97">
        <f>MS6_1800m!B5</f>
        <v>36.701937999999998</v>
      </c>
      <c r="L37" s="97">
        <f>MS6_1800m!B6</f>
        <v>-122.089389</v>
      </c>
      <c r="M37" s="107">
        <f>MS6_1800m!E14</f>
        <v>11720</v>
      </c>
      <c r="N37" s="107"/>
      <c r="O37" s="107" t="s">
        <v>321</v>
      </c>
      <c r="P37" s="162" t="s">
        <v>367</v>
      </c>
      <c r="Q37" s="214" t="s">
        <v>323</v>
      </c>
      <c r="R37" s="196">
        <v>42475.895682870374</v>
      </c>
      <c r="S37" s="185">
        <v>42654.113495370373</v>
      </c>
      <c r="T37" s="185">
        <v>42654.113020833334</v>
      </c>
      <c r="U37" s="181">
        <f>S37-T37</f>
        <v>4.7453703882638365E-4</v>
      </c>
      <c r="V37" s="95" t="s">
        <v>239</v>
      </c>
    </row>
    <row r="38" spans="1:23" ht="21" thickBot="1" x14ac:dyDescent="0.3">
      <c r="A38" s="94"/>
      <c r="B38" s="94"/>
      <c r="C38" s="94" t="s">
        <v>8</v>
      </c>
      <c r="D38" s="94" t="s">
        <v>9</v>
      </c>
      <c r="E38" s="94" t="s">
        <v>213</v>
      </c>
      <c r="F38" s="94" t="s">
        <v>256</v>
      </c>
      <c r="G38" s="94" t="s">
        <v>261</v>
      </c>
      <c r="H38" s="94" t="s">
        <v>257</v>
      </c>
      <c r="I38" s="94" t="s">
        <v>262</v>
      </c>
      <c r="J38" s="197" t="s">
        <v>253</v>
      </c>
      <c r="K38" s="197" t="s">
        <v>254</v>
      </c>
      <c r="L38" s="197" t="s">
        <v>255</v>
      </c>
      <c r="M38" s="105" t="s">
        <v>10</v>
      </c>
      <c r="N38" s="105"/>
      <c r="O38" s="105" t="s">
        <v>113</v>
      </c>
      <c r="P38" s="105" t="s">
        <v>70</v>
      </c>
      <c r="Q38" s="139" t="s">
        <v>11</v>
      </c>
      <c r="R38" s="182" t="s">
        <v>215</v>
      </c>
      <c r="S38" s="182" t="s">
        <v>237</v>
      </c>
      <c r="T38" s="182" t="s">
        <v>216</v>
      </c>
      <c r="U38" s="94" t="s">
        <v>217</v>
      </c>
      <c r="V38" s="94" t="s">
        <v>218</v>
      </c>
      <c r="W38" s="94" t="s">
        <v>77</v>
      </c>
    </row>
    <row r="39" spans="1:23" ht="20" thickTop="1" x14ac:dyDescent="0.25">
      <c r="A39" s="171" t="s">
        <v>351</v>
      </c>
      <c r="B39" s="171" t="s">
        <v>35</v>
      </c>
      <c r="C39" s="171" t="str">
        <f>MS7_1900!A14</f>
        <v>WET Labs</v>
      </c>
      <c r="D39" s="171" t="str">
        <f>MS7_1900!B14</f>
        <v xml:space="preserve"> ECO FLNTU</v>
      </c>
      <c r="E39" s="171" t="str">
        <f>MS7_1900!C14</f>
        <v>MBCCE_MS7_FLNTU300m_20160420</v>
      </c>
      <c r="F39" s="171" t="s">
        <v>258</v>
      </c>
      <c r="G39" s="171" t="s">
        <v>278</v>
      </c>
      <c r="H39" s="171" t="s">
        <v>258</v>
      </c>
      <c r="I39" s="171" t="s">
        <v>309</v>
      </c>
      <c r="J39" s="171">
        <f>MS7_1900!B4</f>
        <v>1849</v>
      </c>
      <c r="K39" s="171">
        <f>MS7_1900!B5</f>
        <v>36.701784000000004</v>
      </c>
      <c r="L39" s="171">
        <f>MS7_1900!B6</f>
        <v>-122.0984</v>
      </c>
      <c r="M39" s="172" t="str">
        <f>MS7_1900!E14</f>
        <v>WL-30001</v>
      </c>
      <c r="N39" s="172"/>
      <c r="O39" s="172" t="str">
        <f>MS7_1900!F14</f>
        <v>Fluorescence, optical backscatter</v>
      </c>
      <c r="P39" s="172" t="str">
        <f>MS7_1900!G14</f>
        <v>Channel 71</v>
      </c>
      <c r="Q39" s="171">
        <f>MS7_1900!H14</f>
        <v>300</v>
      </c>
      <c r="R39" s="196">
        <v>42475.520833333336</v>
      </c>
      <c r="S39" s="184">
        <v>42654.051481481481</v>
      </c>
      <c r="T39" s="184">
        <v>42654.054918981485</v>
      </c>
      <c r="U39" s="181">
        <f>T39-S39</f>
        <v>3.4375000032014214E-3</v>
      </c>
      <c r="V39" s="145" t="s">
        <v>238</v>
      </c>
      <c r="W39" s="142"/>
    </row>
    <row r="40" spans="1:23" x14ac:dyDescent="0.25">
      <c r="A40" s="171" t="s">
        <v>362</v>
      </c>
      <c r="B40" s="171" t="s">
        <v>35</v>
      </c>
      <c r="C40" s="173" t="str">
        <f>MS7_1900!A15</f>
        <v>Prime Focus</v>
      </c>
      <c r="D40" s="173" t="str">
        <f>MS7_1900!B15</f>
        <v>Indented Rotating Sphere Sediment Trap</v>
      </c>
      <c r="E40" s="173" t="str">
        <f>MS7_1900!C15</f>
        <v>MBCCE_MS7_IRSST300m_20160420</v>
      </c>
      <c r="F40" s="173" t="s">
        <v>41</v>
      </c>
      <c r="G40" s="173" t="s">
        <v>41</v>
      </c>
      <c r="H40" s="173" t="s">
        <v>41</v>
      </c>
      <c r="I40" s="173" t="s">
        <v>41</v>
      </c>
      <c r="J40" s="173"/>
      <c r="K40" s="173"/>
      <c r="L40" s="173"/>
      <c r="M40" s="174" t="str">
        <f>MS7_1900!E15</f>
        <v>NA</v>
      </c>
      <c r="N40" s="174"/>
      <c r="O40" s="174" t="str">
        <f>MS7_1900!F15</f>
        <v>Mass Flux, del C13, del N15, CHN, grain size analyses (?)</v>
      </c>
      <c r="P40" s="174" t="str">
        <f>MS7_1900!G15</f>
        <v>16 day intervals</v>
      </c>
      <c r="Q40" s="173">
        <f>MS7_1900!H15</f>
        <v>300</v>
      </c>
      <c r="R40" s="185" t="s">
        <v>226</v>
      </c>
      <c r="S40" s="185" t="s">
        <v>226</v>
      </c>
      <c r="T40" s="185" t="s">
        <v>226</v>
      </c>
      <c r="U40" s="145" t="s">
        <v>226</v>
      </c>
      <c r="V40" s="145" t="s">
        <v>226</v>
      </c>
      <c r="W40" s="145"/>
    </row>
    <row r="41" spans="1:23" x14ac:dyDescent="0.25">
      <c r="A41" s="171" t="s">
        <v>358</v>
      </c>
      <c r="B41" s="171" t="s">
        <v>35</v>
      </c>
      <c r="C41" s="173" t="str">
        <f>MS7_1900!A16</f>
        <v>N/A</v>
      </c>
      <c r="D41" s="173" t="str">
        <f>MS7_1900!B16</f>
        <v>Anderson Sediment Trap</v>
      </c>
      <c r="E41" s="173" t="str">
        <f>MS7_1900!C16</f>
        <v>MBCCE_MS7_AST300m_20160420</v>
      </c>
      <c r="F41" s="173" t="s">
        <v>41</v>
      </c>
      <c r="G41" s="173" t="s">
        <v>41</v>
      </c>
      <c r="H41" s="173" t="s">
        <v>41</v>
      </c>
      <c r="I41" s="173" t="s">
        <v>370</v>
      </c>
      <c r="J41" s="173"/>
      <c r="K41" s="173"/>
      <c r="L41" s="173"/>
      <c r="M41" s="174" t="str">
        <f>MS7_1900!E16</f>
        <v>NA</v>
      </c>
      <c r="N41" s="174"/>
      <c r="O41" s="174" t="str">
        <f>MS7_1900!F16</f>
        <v>Grain size</v>
      </c>
      <c r="P41" s="174" t="str">
        <f>MS7_1900!G16</f>
        <v>8 day intervals</v>
      </c>
      <c r="Q41" s="173">
        <f>MS7_1900!H16</f>
        <v>300</v>
      </c>
      <c r="R41" s="185" t="s">
        <v>226</v>
      </c>
      <c r="S41" s="185" t="s">
        <v>226</v>
      </c>
      <c r="T41" s="185" t="s">
        <v>226</v>
      </c>
      <c r="U41" s="145" t="s">
        <v>226</v>
      </c>
      <c r="V41" s="145" t="s">
        <v>226</v>
      </c>
      <c r="W41" s="145"/>
    </row>
    <row r="42" spans="1:23" x14ac:dyDescent="0.25">
      <c r="A42" s="171" t="s">
        <v>356</v>
      </c>
      <c r="B42" s="171" t="s">
        <v>35</v>
      </c>
      <c r="C42" s="173" t="str">
        <f>MS7_1900!A17</f>
        <v>Teledyne RD Instruments</v>
      </c>
      <c r="D42" s="173" t="str">
        <f>MS7_1900!B17</f>
        <v>300KHz Workhorse Sentinel ADCP</v>
      </c>
      <c r="E42" s="173" t="str">
        <f>MS7_1900!C17</f>
        <v>MBCCE_MS7_ADCP300_20160420</v>
      </c>
      <c r="F42" s="173" t="s">
        <v>258</v>
      </c>
      <c r="G42" s="173" t="s">
        <v>277</v>
      </c>
      <c r="H42" s="173" t="s">
        <v>258</v>
      </c>
      <c r="I42" s="173" t="s">
        <v>307</v>
      </c>
      <c r="J42" s="173"/>
      <c r="K42" s="173"/>
      <c r="L42" s="173"/>
      <c r="M42" s="174" t="str">
        <f>MS7_1900!E17</f>
        <v>WHS300-2025</v>
      </c>
      <c r="N42" s="174"/>
      <c r="O42" s="174" t="str">
        <f>MS7_1900!F17</f>
        <v>Profile of currents, velocity, acoustic backscatter</v>
      </c>
      <c r="P42" s="174" t="str">
        <f>MS7_1900!G17</f>
        <v>30 sec</v>
      </c>
      <c r="Q42" s="173">
        <f>MS7_1900!H17</f>
        <v>70</v>
      </c>
      <c r="R42" s="196">
        <v>42475.763668981483</v>
      </c>
      <c r="S42" s="185">
        <v>42654.042581018519</v>
      </c>
      <c r="T42" s="185">
        <v>42654.04409722222</v>
      </c>
      <c r="U42" s="181">
        <f>T42-S42</f>
        <v>1.5162037016125396E-3</v>
      </c>
      <c r="V42" s="145" t="s">
        <v>238</v>
      </c>
      <c r="W42" s="145"/>
    </row>
    <row r="43" spans="1:23" x14ac:dyDescent="0.25">
      <c r="A43" s="171" t="s">
        <v>362</v>
      </c>
      <c r="B43" s="171" t="s">
        <v>35</v>
      </c>
      <c r="C43" s="173" t="str">
        <f>MS7_1900!A18</f>
        <v>Prime Focus</v>
      </c>
      <c r="D43" s="173" t="str">
        <f>MS7_1900!B18</f>
        <v>Indented Rotating Sphere Sediment Trap</v>
      </c>
      <c r="E43" s="173" t="str">
        <f>MS7_1900!C18</f>
        <v>MBCCE_MS7_IRSST10m_20160420</v>
      </c>
      <c r="F43" s="173" t="s">
        <v>41</v>
      </c>
      <c r="G43" s="173" t="s">
        <v>41</v>
      </c>
      <c r="H43" s="173" t="s">
        <v>41</v>
      </c>
      <c r="I43" s="173" t="s">
        <v>41</v>
      </c>
      <c r="J43" s="173"/>
      <c r="K43" s="173"/>
      <c r="L43" s="173"/>
      <c r="M43" s="174" t="str">
        <f>MS7_1900!E18</f>
        <v>NA</v>
      </c>
      <c r="N43" s="174"/>
      <c r="O43" s="174" t="str">
        <f>MS7_1900!F18</f>
        <v>Mass Flux, del C13, del N15, CHN, grain size analyses (?)</v>
      </c>
      <c r="P43" s="174" t="str">
        <f>MS7_1900!G18</f>
        <v>16 day intervals</v>
      </c>
      <c r="Q43" s="173">
        <v>10</v>
      </c>
      <c r="R43" s="185" t="s">
        <v>226</v>
      </c>
      <c r="S43" s="185" t="s">
        <v>226</v>
      </c>
      <c r="T43" s="185" t="s">
        <v>226</v>
      </c>
      <c r="U43" s="145" t="s">
        <v>226</v>
      </c>
      <c r="V43" s="145" t="s">
        <v>226</v>
      </c>
      <c r="W43" s="145"/>
    </row>
    <row r="44" spans="1:23" x14ac:dyDescent="0.25">
      <c r="A44" s="171" t="s">
        <v>358</v>
      </c>
      <c r="B44" s="171" t="s">
        <v>35</v>
      </c>
      <c r="C44" s="173" t="str">
        <f>MS7_1900!A19</f>
        <v>N/A</v>
      </c>
      <c r="D44" s="173" t="str">
        <f>MS7_1900!B19</f>
        <v>Anderson Sed Trap</v>
      </c>
      <c r="E44" s="173" t="str">
        <f>MS7_1900!C19</f>
        <v>MBCCE_MS7_AST10m_20160420</v>
      </c>
      <c r="F44" s="173" t="s">
        <v>41</v>
      </c>
      <c r="G44" s="173" t="s">
        <v>41</v>
      </c>
      <c r="H44" s="173" t="s">
        <v>41</v>
      </c>
      <c r="I44" s="173" t="s">
        <v>370</v>
      </c>
      <c r="J44" s="173"/>
      <c r="K44" s="173"/>
      <c r="L44" s="173"/>
      <c r="M44" s="174" t="str">
        <f>MS7_1900!E19</f>
        <v>NA</v>
      </c>
      <c r="N44" s="174"/>
      <c r="O44" s="174" t="str">
        <f>MS7_1900!F19</f>
        <v>Grain size</v>
      </c>
      <c r="P44" s="174" t="str">
        <f>MS7_1900!G19</f>
        <v>8 day intervals</v>
      </c>
      <c r="Q44" s="173">
        <f>MS7_1900!H19</f>
        <v>10</v>
      </c>
      <c r="R44" s="185" t="s">
        <v>226</v>
      </c>
      <c r="S44" s="185" t="s">
        <v>226</v>
      </c>
      <c r="T44" s="185" t="s">
        <v>226</v>
      </c>
      <c r="U44" s="145" t="s">
        <v>226</v>
      </c>
      <c r="V44" s="145" t="s">
        <v>226</v>
      </c>
      <c r="W44" s="145" t="s">
        <v>260</v>
      </c>
    </row>
    <row r="45" spans="1:23" x14ac:dyDescent="0.25">
      <c r="A45" s="171" t="s">
        <v>351</v>
      </c>
      <c r="B45" s="171" t="s">
        <v>35</v>
      </c>
      <c r="C45" s="175" t="str">
        <f>MS7_1900!A20</f>
        <v>WET Labs</v>
      </c>
      <c r="D45" s="175" t="str">
        <f>MS7_1900!B20</f>
        <v>Triplet ECO FLNTU</v>
      </c>
      <c r="E45" s="175" t="str">
        <f>MS7_1900!C20</f>
        <v>MBCCE_MS7_FLNTU10m_20160420</v>
      </c>
      <c r="F45" s="175" t="s">
        <v>258</v>
      </c>
      <c r="G45" s="175" t="s">
        <v>279</v>
      </c>
      <c r="H45" s="175" t="s">
        <v>258</v>
      </c>
      <c r="I45" s="175" t="s">
        <v>308</v>
      </c>
      <c r="J45" s="175"/>
      <c r="K45" s="175"/>
      <c r="L45" s="175"/>
      <c r="M45" s="176" t="str">
        <f>MS7_1900!E20</f>
        <v>WL-30002</v>
      </c>
      <c r="N45" s="176"/>
      <c r="O45" s="176" t="str">
        <f>MS7_1900!F20</f>
        <v>Fluorescence, optical backscatter</v>
      </c>
      <c r="P45" s="176" t="str">
        <f>MS7_1900!G20</f>
        <v>5 min</v>
      </c>
      <c r="Q45" s="175">
        <f>MS7_1900!H20</f>
        <v>10</v>
      </c>
      <c r="R45" s="196">
        <v>42473.602430555555</v>
      </c>
      <c r="S45" s="186">
        <v>42654.746863425928</v>
      </c>
      <c r="T45" s="186">
        <v>42654.750520833331</v>
      </c>
      <c r="U45" s="181">
        <f>T45-S45</f>
        <v>3.6574074038071558E-3</v>
      </c>
      <c r="V45" s="145" t="s">
        <v>238</v>
      </c>
      <c r="W45" s="148"/>
    </row>
    <row r="46" spans="1:23" ht="21" thickBot="1" x14ac:dyDescent="0.3">
      <c r="A46" s="94"/>
      <c r="B46" s="94"/>
      <c r="C46" s="94" t="s">
        <v>8</v>
      </c>
      <c r="D46" s="94" t="s">
        <v>9</v>
      </c>
      <c r="E46" s="94" t="s">
        <v>213</v>
      </c>
      <c r="F46" s="94" t="s">
        <v>256</v>
      </c>
      <c r="G46" s="94" t="s">
        <v>261</v>
      </c>
      <c r="H46" s="94" t="s">
        <v>257</v>
      </c>
      <c r="I46" s="94" t="s">
        <v>262</v>
      </c>
      <c r="J46" s="197" t="s">
        <v>253</v>
      </c>
      <c r="K46" s="197" t="s">
        <v>254</v>
      </c>
      <c r="L46" s="197" t="s">
        <v>255</v>
      </c>
      <c r="M46" s="105" t="s">
        <v>10</v>
      </c>
      <c r="N46" s="105" t="s">
        <v>221</v>
      </c>
      <c r="O46" s="105" t="s">
        <v>113</v>
      </c>
      <c r="P46" s="105" t="s">
        <v>70</v>
      </c>
      <c r="Q46" s="139" t="s">
        <v>11</v>
      </c>
      <c r="R46" s="182" t="s">
        <v>215</v>
      </c>
      <c r="S46" s="182" t="s">
        <v>237</v>
      </c>
      <c r="T46" s="182" t="s">
        <v>216</v>
      </c>
      <c r="U46" s="94" t="s">
        <v>217</v>
      </c>
      <c r="V46" s="94" t="s">
        <v>218</v>
      </c>
      <c r="W46" s="94" t="s">
        <v>77</v>
      </c>
    </row>
    <row r="47" spans="1:23" ht="20" thickTop="1" x14ac:dyDescent="0.25">
      <c r="A47" s="177" t="s">
        <v>356</v>
      </c>
      <c r="B47" s="177" t="s">
        <v>245</v>
      </c>
      <c r="C47" s="177" t="str">
        <f>SIN_1850m!A13</f>
        <v>Teledyne RD Instruments</v>
      </c>
      <c r="D47" s="177" t="str">
        <f>SIN_1850m!B13</f>
        <v>Workhorse 300 kHz ADCP</v>
      </c>
      <c r="E47" s="177" t="str">
        <f>SIN_1850m!C13</f>
        <v>MBCCE_SIN_ADCP300_20160417</v>
      </c>
      <c r="F47" s="177" t="s">
        <v>258</v>
      </c>
      <c r="G47" s="177" t="s">
        <v>280</v>
      </c>
      <c r="H47" s="177" t="s">
        <v>316</v>
      </c>
      <c r="I47" s="177" t="s">
        <v>310</v>
      </c>
      <c r="J47" s="177">
        <f>SIN_1850m!B4</f>
        <v>1836.7</v>
      </c>
      <c r="K47" s="177">
        <f>SIN_1850m!B5</f>
        <v>36.701708000000004</v>
      </c>
      <c r="L47" s="177">
        <f>SIN_1850m!B6</f>
        <v>-122.093835</v>
      </c>
      <c r="M47" s="178">
        <f>SIN_1850m!E13</f>
        <v>23119</v>
      </c>
      <c r="N47" s="178">
        <f>SIN_1850m!F13</f>
        <v>1857</v>
      </c>
      <c r="O47" s="178" t="str">
        <f>SIN_1850m!G13</f>
        <v>Profile of currents, velocity, acoustic backscatter, pointing up</v>
      </c>
      <c r="P47" s="178" t="str">
        <f>SIN_1850m!H13</f>
        <v>10 sec</v>
      </c>
      <c r="Q47" s="178">
        <f>SIN_1850m!I13</f>
        <v>0.5</v>
      </c>
      <c r="R47" s="184">
        <v>42474.951388888891</v>
      </c>
      <c r="S47" s="184">
        <v>42655.69054398148</v>
      </c>
      <c r="T47" s="184">
        <v>42655.689583333333</v>
      </c>
      <c r="U47" s="181">
        <f>S47-T47</f>
        <v>9.6064814715646207E-4</v>
      </c>
      <c r="V47" s="142" t="s">
        <v>239</v>
      </c>
      <c r="W47" s="142" t="s">
        <v>364</v>
      </c>
    </row>
    <row r="48" spans="1:23" x14ac:dyDescent="0.25">
      <c r="A48" s="177" t="s">
        <v>356</v>
      </c>
      <c r="B48" s="177" t="s">
        <v>245</v>
      </c>
      <c r="C48" s="179" t="str">
        <f>SIN_1850m!A14</f>
        <v>Teledyne RD Instruments</v>
      </c>
      <c r="D48" s="179" t="str">
        <f>SIN_1850m!B14</f>
        <v>Workhorse 600 kHz ADCP</v>
      </c>
      <c r="E48" s="179" t="str">
        <f>SIN_1850m!C14</f>
        <v>MBCCE_SIN_ADCP600_20160417</v>
      </c>
      <c r="F48" s="179" t="s">
        <v>258</v>
      </c>
      <c r="G48" s="177" t="s">
        <v>281</v>
      </c>
      <c r="H48" s="179" t="s">
        <v>258</v>
      </c>
      <c r="I48" s="179" t="s">
        <v>311</v>
      </c>
      <c r="J48" s="179"/>
      <c r="K48" s="179"/>
      <c r="L48" s="179"/>
      <c r="M48" s="180">
        <f>SIN_1850m!E14</f>
        <v>21053</v>
      </c>
      <c r="N48" s="180">
        <f>SIN_1850m!F14</f>
        <v>1826</v>
      </c>
      <c r="O48" s="180" t="str">
        <f>SIN_1850m!G14</f>
        <v>Profile of currents, velocity, acoustic backscatter, pointing up</v>
      </c>
      <c r="P48" s="178" t="str">
        <f>SIN_1850m!H14</f>
        <v>10 sec</v>
      </c>
      <c r="Q48" s="178">
        <f>SIN_1850m!I14</f>
        <v>0.5</v>
      </c>
      <c r="R48" s="185">
        <v>42474.952777777777</v>
      </c>
      <c r="S48" s="185">
        <v>42655.664594907408</v>
      </c>
      <c r="T48" s="185">
        <v>42655.663194444445</v>
      </c>
      <c r="U48" s="181">
        <f>S48-T48</f>
        <v>1.4004629629198462E-3</v>
      </c>
      <c r="V48" s="145" t="s">
        <v>239</v>
      </c>
      <c r="W48" s="145" t="s">
        <v>365</v>
      </c>
    </row>
    <row r="49" spans="1:23" x14ac:dyDescent="0.25">
      <c r="A49" s="177" t="s">
        <v>356</v>
      </c>
      <c r="B49" s="177" t="s">
        <v>245</v>
      </c>
      <c r="C49" s="179" t="str">
        <f>SIN_1850m!A15</f>
        <v>Teledyne RD Instruments</v>
      </c>
      <c r="D49" s="179" t="str">
        <f>SIN_1850m!B15</f>
        <v>Workhorse 1200 kHz ADCP</v>
      </c>
      <c r="E49" s="179" t="str">
        <f>SIN_1850m!C15</f>
        <v>MBCCE_SIN_ADCP1200_20160417</v>
      </c>
      <c r="F49" s="179" t="s">
        <v>258</v>
      </c>
      <c r="G49" s="177" t="s">
        <v>282</v>
      </c>
      <c r="H49" s="179" t="s">
        <v>258</v>
      </c>
      <c r="I49" s="179" t="s">
        <v>312</v>
      </c>
      <c r="J49" s="179"/>
      <c r="K49" s="179"/>
      <c r="L49" s="179"/>
      <c r="M49" s="180">
        <f>SIN_1850m!E15</f>
        <v>20662</v>
      </c>
      <c r="N49" s="180">
        <f>SIN_1850m!F15</f>
        <v>1827</v>
      </c>
      <c r="O49" s="180" t="str">
        <f>SIN_1850m!G15</f>
        <v>Profile of currents, velocity, acoustic backscatter, pointing up</v>
      </c>
      <c r="P49" s="178" t="str">
        <f>SIN_1850m!H15</f>
        <v>10 sec</v>
      </c>
      <c r="Q49" s="178">
        <f>SIN_1850m!I15</f>
        <v>0.5</v>
      </c>
      <c r="R49" s="185">
        <v>42474.948611111111</v>
      </c>
      <c r="S49" s="185">
        <v>42654.923888888887</v>
      </c>
      <c r="T49" s="185">
        <v>42654.923611111109</v>
      </c>
      <c r="U49" s="181">
        <f>S49-T49</f>
        <v>2.7777777722803876E-4</v>
      </c>
      <c r="V49" s="145" t="s">
        <v>239</v>
      </c>
      <c r="W49" s="145"/>
    </row>
    <row r="50" spans="1:23" x14ac:dyDescent="0.25">
      <c r="A50" s="177" t="s">
        <v>356</v>
      </c>
      <c r="B50" s="177" t="s">
        <v>245</v>
      </c>
      <c r="C50" s="179" t="str">
        <f>SIN_1850m!A16</f>
        <v>Nortek</v>
      </c>
      <c r="D50" s="179" t="str">
        <f>SIN_1850m!B16</f>
        <v>Aquadopp 2000 kHz A6L</v>
      </c>
      <c r="E50" s="179" t="str">
        <f>SIN_1850m!C16</f>
        <v>MBCCE_SIN_Aquadopp2000_20160417</v>
      </c>
      <c r="F50" s="179" t="s">
        <v>283</v>
      </c>
      <c r="G50" s="177" t="s">
        <v>259</v>
      </c>
      <c r="H50" s="179" t="s">
        <v>259</v>
      </c>
      <c r="I50" s="179" t="s">
        <v>318</v>
      </c>
      <c r="J50" s="179"/>
      <c r="K50" s="179"/>
      <c r="L50" s="179"/>
      <c r="M50" s="180" t="str">
        <f>SIN_1850m!E16</f>
        <v>AQD 2053</v>
      </c>
      <c r="N50" s="180">
        <f>SIN_1850m!F16</f>
        <v>1553</v>
      </c>
      <c r="O50" s="180" t="str">
        <f>SIN_1850m!G16</f>
        <v>Profile of currents, velocity, acoustic backscatter, pointing down</v>
      </c>
      <c r="P50" s="178" t="str">
        <f>SIN_1850m!H16</f>
        <v>10 sec</v>
      </c>
      <c r="Q50" s="178">
        <f>SIN_1850m!I16</f>
        <v>1</v>
      </c>
      <c r="R50" s="185">
        <v>42464.995833333334</v>
      </c>
      <c r="S50" s="185"/>
      <c r="T50" s="185"/>
      <c r="U50" s="145"/>
      <c r="V50" s="145"/>
      <c r="W50" s="145"/>
    </row>
    <row r="51" spans="1:23" x14ac:dyDescent="0.25">
      <c r="A51" s="177" t="s">
        <v>354</v>
      </c>
      <c r="B51" s="177" t="s">
        <v>245</v>
      </c>
      <c r="C51" s="179" t="str">
        <f>SIN_1850m!A17</f>
        <v>Sea-Bird Electronics</v>
      </c>
      <c r="D51" s="179" t="str">
        <f>SIN_1850m!B17</f>
        <v>Seabird SBE-19+ CTD (with transmissometer)</v>
      </c>
      <c r="E51" s="179" t="str">
        <f>SIN_1850m!C17</f>
        <v>MBCCE_SIN_CTDOBSTrans_20160417</v>
      </c>
      <c r="F51" s="179" t="s">
        <v>258</v>
      </c>
      <c r="G51" s="177" t="s">
        <v>284</v>
      </c>
      <c r="H51" s="179" t="s">
        <v>258</v>
      </c>
      <c r="I51" s="179" t="s">
        <v>313</v>
      </c>
      <c r="J51" s="179"/>
      <c r="K51" s="179"/>
      <c r="L51" s="179"/>
      <c r="M51" s="180" t="str">
        <f>SIN_1850m!E17</f>
        <v>16P51851-6133</v>
      </c>
      <c r="N51" s="180">
        <f>SIN_1850m!F17</f>
        <v>1688</v>
      </c>
      <c r="O51" s="180" t="str">
        <f>SIN_1850m!G17</f>
        <v>Conductivity, temp., pressure, optical backscatter, transmisivity</v>
      </c>
      <c r="P51" s="178" t="str">
        <f>SIN_1850m!H17</f>
        <v>2 sec</v>
      </c>
      <c r="Q51" s="178">
        <f>SIN_1850m!I17</f>
        <v>0.8</v>
      </c>
      <c r="R51" s="185" t="s">
        <v>320</v>
      </c>
      <c r="S51" s="145"/>
      <c r="T51" s="145"/>
      <c r="U51" s="145" t="s">
        <v>374</v>
      </c>
      <c r="V51" s="145"/>
      <c r="W51" s="145"/>
    </row>
    <row r="52" spans="1:23" x14ac:dyDescent="0.25">
      <c r="A52" s="177" t="s">
        <v>355</v>
      </c>
      <c r="B52" s="177" t="s">
        <v>245</v>
      </c>
      <c r="C52" s="179" t="str">
        <f>SIN_1850m!A18</f>
        <v>Aanderaa</v>
      </c>
      <c r="D52" s="179" t="str">
        <f>SIN_1850m!B18</f>
        <v>Aanderaa Oxygen Optode</v>
      </c>
      <c r="E52" s="179" t="str">
        <f>SIN_1850m!C18</f>
        <v>MBCCE_SIN_OX_20160417</v>
      </c>
      <c r="F52" s="179" t="s">
        <v>258</v>
      </c>
      <c r="G52" s="177" t="s">
        <v>286</v>
      </c>
      <c r="H52" s="179" t="s">
        <v>258</v>
      </c>
      <c r="I52" s="179" t="s">
        <v>315</v>
      </c>
      <c r="J52" s="179"/>
      <c r="K52" s="179"/>
      <c r="L52" s="179"/>
      <c r="M52" s="180">
        <f>SIN_1850m!E18</f>
        <v>980</v>
      </c>
      <c r="N52" s="180">
        <f>SIN_1850m!F18</f>
        <v>1692</v>
      </c>
      <c r="O52" s="180" t="str">
        <f>SIN_1850m!G18</f>
        <v>Dissolved oxygen</v>
      </c>
      <c r="P52" s="178" t="str">
        <f>SIN_1850m!H18</f>
        <v>10 sec</v>
      </c>
      <c r="Q52" s="178">
        <f>SIN_1850m!I18</f>
        <v>0.5</v>
      </c>
      <c r="R52" s="185" t="s">
        <v>320</v>
      </c>
      <c r="S52" s="145"/>
      <c r="T52" s="145"/>
      <c r="U52" s="145" t="s">
        <v>374</v>
      </c>
      <c r="V52" s="145"/>
      <c r="W52" s="145"/>
    </row>
    <row r="53" spans="1:23" x14ac:dyDescent="0.25">
      <c r="A53" s="177" t="s">
        <v>351</v>
      </c>
      <c r="B53" s="177" t="s">
        <v>245</v>
      </c>
      <c r="C53" s="179" t="str">
        <f>SIN_1850m!A19</f>
        <v>Wetlabs</v>
      </c>
      <c r="D53" s="179" t="str">
        <f>SIN_1850m!B19</f>
        <v>ECO Triplet Turbidity and Fluorescence Sensor</v>
      </c>
      <c r="E53" s="179" t="str">
        <f>SIN_1850m!C19</f>
        <v>MBCCE_SIN_FLNTU_20160417</v>
      </c>
      <c r="F53" s="179" t="s">
        <v>258</v>
      </c>
      <c r="G53" s="177" t="s">
        <v>285</v>
      </c>
      <c r="H53" s="179" t="s">
        <v>258</v>
      </c>
      <c r="I53" s="179" t="s">
        <v>314</v>
      </c>
      <c r="J53" s="179"/>
      <c r="K53" s="179"/>
      <c r="L53" s="179"/>
      <c r="M53" s="180" t="str">
        <f>SIN_1850m!E19</f>
        <v>WL-30005</v>
      </c>
      <c r="N53" s="180">
        <f>SIN_1850m!F19</f>
        <v>1815</v>
      </c>
      <c r="O53" s="180" t="str">
        <f>SIN_1850m!G19</f>
        <v>Fluorescence, optical backscatter</v>
      </c>
      <c r="P53" s="178" t="str">
        <f>SIN_1850m!H19</f>
        <v>10 sec</v>
      </c>
      <c r="Q53" s="178">
        <f>SIN_1850m!I19</f>
        <v>0.5</v>
      </c>
      <c r="R53" s="185" t="s">
        <v>320</v>
      </c>
      <c r="S53" s="145"/>
      <c r="T53" s="145"/>
      <c r="U53" s="145" t="s">
        <v>374</v>
      </c>
      <c r="V53" s="145"/>
      <c r="W53" s="145"/>
    </row>
    <row r="54" spans="1:23" ht="20" thickBot="1" x14ac:dyDescent="0.3">
      <c r="A54" s="177"/>
      <c r="B54" s="177" t="s">
        <v>245</v>
      </c>
      <c r="C54" s="179"/>
      <c r="D54" s="179" t="s">
        <v>344</v>
      </c>
      <c r="E54" s="179"/>
      <c r="F54" s="179"/>
      <c r="G54" s="179"/>
      <c r="H54" s="179"/>
      <c r="I54" s="179"/>
      <c r="J54" s="179"/>
      <c r="K54" s="179"/>
      <c r="L54" s="179"/>
      <c r="M54" s="179" t="s">
        <v>220</v>
      </c>
      <c r="N54" s="179"/>
      <c r="O54" s="179"/>
      <c r="P54" s="179"/>
      <c r="Q54" s="179"/>
      <c r="R54" s="186" t="s">
        <v>227</v>
      </c>
      <c r="S54" s="186"/>
      <c r="T54" s="186"/>
      <c r="U54" s="181"/>
      <c r="V54" s="145"/>
      <c r="W54" s="145"/>
    </row>
    <row r="55" spans="1:23" x14ac:dyDescent="0.25">
      <c r="A55" s="177"/>
      <c r="B55" s="177" t="s">
        <v>245</v>
      </c>
      <c r="C55" s="177"/>
      <c r="D55" s="177" t="s">
        <v>345</v>
      </c>
      <c r="E55" s="177"/>
      <c r="F55" s="177"/>
      <c r="G55" s="177"/>
      <c r="H55" s="177"/>
      <c r="I55" s="177"/>
      <c r="J55" s="177"/>
      <c r="K55" s="177"/>
      <c r="L55" s="177"/>
      <c r="M55" s="177" t="s">
        <v>220</v>
      </c>
      <c r="N55" s="177"/>
      <c r="O55" s="177"/>
      <c r="P55" s="177"/>
      <c r="Q55" s="177"/>
      <c r="R55" s="187" t="s">
        <v>366</v>
      </c>
      <c r="S55" s="208"/>
      <c r="T55" s="209"/>
      <c r="U55" s="181"/>
      <c r="V55" s="148"/>
      <c r="W55" s="148"/>
    </row>
    <row r="56" spans="1:23" x14ac:dyDescent="0.25">
      <c r="R56" s="188" t="s">
        <v>227</v>
      </c>
      <c r="S56" s="207"/>
      <c r="T56" s="210"/>
    </row>
    <row r="57" spans="1:23" x14ac:dyDescent="0.25">
      <c r="R57" s="188" t="s">
        <v>228</v>
      </c>
      <c r="S57" s="207"/>
      <c r="T57" s="210"/>
    </row>
    <row r="58" spans="1:23" x14ac:dyDescent="0.25">
      <c r="R58" s="188" t="s">
        <v>229</v>
      </c>
      <c r="S58" s="207"/>
      <c r="T58" s="210"/>
    </row>
    <row r="59" spans="1:23" x14ac:dyDescent="0.25">
      <c r="Q59"/>
      <c r="R59" s="188" t="s">
        <v>230</v>
      </c>
      <c r="S59" s="207"/>
      <c r="T59" s="210"/>
    </row>
    <row r="60" spans="1:23" x14ac:dyDescent="0.25">
      <c r="Q60"/>
      <c r="R60" s="188" t="s">
        <v>231</v>
      </c>
      <c r="S60" s="207"/>
      <c r="T60" s="210"/>
    </row>
    <row r="61" spans="1:23" x14ac:dyDescent="0.25">
      <c r="Q61"/>
      <c r="R61" s="188" t="s">
        <v>232</v>
      </c>
      <c r="S61" s="207"/>
      <c r="T61" s="210"/>
    </row>
    <row r="62" spans="1:23" x14ac:dyDescent="0.25">
      <c r="Q62"/>
      <c r="R62" s="188" t="s">
        <v>233</v>
      </c>
      <c r="S62" s="207"/>
      <c r="T62" s="210"/>
    </row>
    <row r="63" spans="1:23" x14ac:dyDescent="0.25">
      <c r="Q63"/>
      <c r="R63" s="188" t="s">
        <v>231</v>
      </c>
      <c r="S63" s="207"/>
      <c r="T63" s="210"/>
    </row>
    <row r="64" spans="1:23" x14ac:dyDescent="0.25">
      <c r="Q64"/>
      <c r="R64" s="188" t="s">
        <v>234</v>
      </c>
      <c r="S64" s="207"/>
      <c r="T64" s="210"/>
    </row>
    <row r="65" spans="17:20" x14ac:dyDescent="0.25">
      <c r="Q65"/>
      <c r="R65" s="188" t="s">
        <v>235</v>
      </c>
      <c r="S65" s="207"/>
      <c r="T65" s="210"/>
    </row>
    <row r="66" spans="17:20" ht="20" thickBot="1" x14ac:dyDescent="0.3">
      <c r="Q66"/>
      <c r="R66" s="189" t="s">
        <v>236</v>
      </c>
      <c r="S66" s="211"/>
      <c r="T66" s="212"/>
    </row>
    <row r="67" spans="17:20" x14ac:dyDescent="0.25">
      <c r="Q67"/>
      <c r="R67" s="190"/>
      <c r="S67" s="190"/>
      <c r="T67" s="190"/>
    </row>
    <row r="68" spans="17:20" x14ac:dyDescent="0.25">
      <c r="Q68"/>
      <c r="R68" s="190"/>
      <c r="S68" s="190"/>
      <c r="T68" s="190"/>
    </row>
    <row r="69" spans="17:20" x14ac:dyDescent="0.25">
      <c r="Q69"/>
      <c r="R69" s="190"/>
      <c r="S69" s="190"/>
      <c r="T69" s="190"/>
    </row>
    <row r="70" spans="17:20" x14ac:dyDescent="0.25">
      <c r="Q70"/>
      <c r="R70" s="190"/>
      <c r="S70" s="190"/>
      <c r="T70" s="190"/>
    </row>
    <row r="71" spans="17:20" x14ac:dyDescent="0.25">
      <c r="R71" s="190"/>
      <c r="S71" s="190"/>
      <c r="T71" s="190"/>
    </row>
    <row r="72" spans="17:20" x14ac:dyDescent="0.25">
      <c r="R72" s="190"/>
      <c r="S72" s="190"/>
      <c r="T72" s="190"/>
    </row>
  </sheetData>
  <phoneticPr fontId="15" type="noConversion"/>
  <conditionalFormatting sqref="P2:P36 P38:P53 Q47:Q53">
    <cfRule type="cellIs" dxfId="10" priority="12" operator="equal">
      <formula>0</formula>
    </cfRule>
  </conditionalFormatting>
  <conditionalFormatting sqref="F2:I4 F5 H5 F11 H11 F16 H16 F22 H22 F27 H27 F37:G37 F36 H36 F38 H38 F46 H46 F6:I10 F12:I15 F17:I21 F23:I26 F39:I45 F47:I54 F28:I35">
    <cfRule type="containsText" dxfId="9" priority="11" operator="containsText" text="No">
      <formula>NOT(ISERROR(SEARCH("No",F2)))</formula>
    </cfRule>
  </conditionalFormatting>
  <conditionalFormatting sqref="I1">
    <cfRule type="containsText" dxfId="8" priority="10" operator="containsText" text="No">
      <formula>NOT(ISERROR(SEARCH("No",I1)))</formula>
    </cfRule>
  </conditionalFormatting>
  <conditionalFormatting sqref="I5">
    <cfRule type="containsText" dxfId="7" priority="9" operator="containsText" text="No">
      <formula>NOT(ISERROR(SEARCH("No",I5)))</formula>
    </cfRule>
  </conditionalFormatting>
  <conditionalFormatting sqref="I16 I11">
    <cfRule type="containsText" dxfId="6" priority="7" operator="containsText" text="No">
      <formula>NOT(ISERROR(SEARCH("No",I11)))</formula>
    </cfRule>
  </conditionalFormatting>
  <conditionalFormatting sqref="I22">
    <cfRule type="containsText" dxfId="5" priority="6" operator="containsText" text="No">
      <formula>NOT(ISERROR(SEARCH("No",I22)))</formula>
    </cfRule>
  </conditionalFormatting>
  <conditionalFormatting sqref="I27">
    <cfRule type="containsText" dxfId="4" priority="5" operator="containsText" text="No">
      <formula>NOT(ISERROR(SEARCH("No",I27)))</formula>
    </cfRule>
  </conditionalFormatting>
  <conditionalFormatting sqref="I36">
    <cfRule type="containsText" dxfId="3" priority="4" operator="containsText" text="No">
      <formula>NOT(ISERROR(SEARCH("No",I36)))</formula>
    </cfRule>
  </conditionalFormatting>
  <conditionalFormatting sqref="I38">
    <cfRule type="containsText" dxfId="2" priority="3" operator="containsText" text="No">
      <formula>NOT(ISERROR(SEARCH("No",I38)))</formula>
    </cfRule>
  </conditionalFormatting>
  <conditionalFormatting sqref="I46">
    <cfRule type="containsText" dxfId="1" priority="2" operator="containsText" text="No">
      <formula>NOT(ISERROR(SEARCH("No",I46)))</formula>
    </cfRule>
  </conditionalFormatting>
  <conditionalFormatting sqref="H37:I37">
    <cfRule type="containsText" dxfId="0" priority="1" operator="containsText" text="No">
      <formula>NOT(ISERROR(SEARCH("No",H37)))</formula>
    </cfRule>
  </conditionalFormatting>
  <pageMargins left="0.75" right="0.75" top="1" bottom="1" header="0.5" footer="0.5"/>
  <pageSetup scale="5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5"/>
  <sheetViews>
    <sheetView workbookViewId="0">
      <selection activeCell="A6" sqref="A6:XFD6"/>
    </sheetView>
  </sheetViews>
  <sheetFormatPr baseColWidth="10" defaultRowHeight="19" x14ac:dyDescent="0.25"/>
  <cols>
    <col min="1" max="1" width="17.6640625" style="96" customWidth="1"/>
    <col min="2" max="2" width="61.1640625" style="96" bestFit="1" customWidth="1"/>
    <col min="3" max="3" width="50.83203125" style="96" bestFit="1" customWidth="1"/>
    <col min="4" max="4" width="35.33203125" bestFit="1" customWidth="1"/>
  </cols>
  <sheetData>
    <row r="1" spans="1:4" ht="26" x14ac:dyDescent="0.3">
      <c r="A1" s="108"/>
      <c r="B1" s="108"/>
      <c r="C1" s="108"/>
      <c r="D1" s="108"/>
    </row>
    <row r="2" spans="1:4" ht="26" x14ac:dyDescent="0.3">
      <c r="A2" s="108"/>
      <c r="B2" s="108"/>
      <c r="C2" s="108"/>
      <c r="D2" s="108"/>
    </row>
    <row r="3" spans="1:4" ht="26" x14ac:dyDescent="0.3">
      <c r="A3" s="108"/>
      <c r="B3" s="108"/>
      <c r="C3" s="108"/>
      <c r="D3" s="108"/>
    </row>
    <row r="4" spans="1:4" ht="30" thickBot="1" x14ac:dyDescent="0.4">
      <c r="A4" s="108"/>
      <c r="B4" s="136" t="s">
        <v>214</v>
      </c>
      <c r="C4" s="137" t="s">
        <v>212</v>
      </c>
      <c r="D4" s="138" t="s">
        <v>11</v>
      </c>
    </row>
    <row r="5" spans="1:4" ht="38" customHeight="1" thickTop="1" x14ac:dyDescent="0.3">
      <c r="A5" s="108"/>
      <c r="B5" s="109" t="s">
        <v>91</v>
      </c>
      <c r="C5" s="110" t="s">
        <v>224</v>
      </c>
      <c r="D5" s="111">
        <v>10</v>
      </c>
    </row>
    <row r="6" spans="1:4" ht="38" customHeight="1" x14ac:dyDescent="0.3">
      <c r="A6" s="108"/>
      <c r="B6" s="112" t="s">
        <v>91</v>
      </c>
      <c r="C6" s="113" t="s">
        <v>183</v>
      </c>
      <c r="D6" s="114">
        <v>9</v>
      </c>
    </row>
    <row r="7" spans="1:4" ht="38" customHeight="1" x14ac:dyDescent="0.3">
      <c r="A7" s="108"/>
      <c r="B7" s="115" t="s">
        <v>91</v>
      </c>
      <c r="C7" s="116" t="s">
        <v>187</v>
      </c>
      <c r="D7" s="117">
        <v>9</v>
      </c>
    </row>
    <row r="8" spans="1:4" ht="38" customHeight="1" x14ac:dyDescent="0.3">
      <c r="A8" s="108"/>
      <c r="B8" s="118" t="s">
        <v>91</v>
      </c>
      <c r="C8" s="119" t="s">
        <v>192</v>
      </c>
      <c r="D8" s="120">
        <v>10</v>
      </c>
    </row>
    <row r="9" spans="1:4" ht="38" customHeight="1" x14ac:dyDescent="0.3">
      <c r="A9" s="108"/>
      <c r="B9" s="121" t="s">
        <v>89</v>
      </c>
      <c r="C9" s="122" t="s">
        <v>193</v>
      </c>
      <c r="D9" s="123">
        <v>10</v>
      </c>
    </row>
    <row r="10" spans="1:4" ht="38" customHeight="1" x14ac:dyDescent="0.3">
      <c r="A10" s="108"/>
      <c r="B10" s="124" t="s">
        <v>111</v>
      </c>
      <c r="C10" s="125" t="s">
        <v>222</v>
      </c>
      <c r="D10" s="126">
        <v>11</v>
      </c>
    </row>
    <row r="11" spans="1:4" ht="38" customHeight="1" x14ac:dyDescent="0.3">
      <c r="A11" s="108"/>
      <c r="B11" s="124" t="s">
        <v>111</v>
      </c>
      <c r="C11" s="125" t="s">
        <v>223</v>
      </c>
      <c r="D11" s="126">
        <v>74</v>
      </c>
    </row>
    <row r="12" spans="1:4" ht="38" customHeight="1" x14ac:dyDescent="0.3">
      <c r="A12" s="108"/>
      <c r="B12" s="127" t="s">
        <v>61</v>
      </c>
      <c r="C12" s="128" t="s">
        <v>209</v>
      </c>
      <c r="D12" s="129">
        <v>10</v>
      </c>
    </row>
    <row r="13" spans="1:4" ht="38" customHeight="1" x14ac:dyDescent="0.3">
      <c r="A13" s="108"/>
      <c r="B13" s="130" t="s">
        <v>57</v>
      </c>
      <c r="C13" s="131" t="s">
        <v>208</v>
      </c>
      <c r="D13" s="132">
        <v>10</v>
      </c>
    </row>
    <row r="14" spans="1:4" ht="38" customHeight="1" x14ac:dyDescent="0.3">
      <c r="A14" s="108"/>
      <c r="B14" s="130" t="s">
        <v>91</v>
      </c>
      <c r="C14" s="131" t="s">
        <v>206</v>
      </c>
      <c r="D14" s="132">
        <v>300</v>
      </c>
    </row>
    <row r="15" spans="1:4" ht="38" customHeight="1" x14ac:dyDescent="0.3">
      <c r="A15" s="108"/>
      <c r="B15" s="133" t="s">
        <v>57</v>
      </c>
      <c r="C15" s="134" t="s">
        <v>205</v>
      </c>
      <c r="D15" s="135">
        <v>300</v>
      </c>
    </row>
  </sheetData>
  <sortState ref="A1:D35">
    <sortCondition ref="B1:B35"/>
  </sortState>
  <phoneticPr fontId="15" type="noConversion"/>
  <pageMargins left="0.75" right="0.75" top="1" bottom="1" header="0.5" footer="0.5"/>
  <pageSetup scale="7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zoomScale="150" zoomScaleNormal="150" zoomScalePageLayoutView="150" workbookViewId="0">
      <selection activeCell="A5" sqref="A5"/>
    </sheetView>
  </sheetViews>
  <sheetFormatPr baseColWidth="10" defaultRowHeight="16" x14ac:dyDescent="0.2"/>
  <cols>
    <col min="1" max="1" width="20.33203125" customWidth="1"/>
    <col min="2" max="4" width="25.33203125" customWidth="1"/>
    <col min="5" max="5" width="26" customWidth="1"/>
    <col min="6" max="6" width="32.1640625" customWidth="1"/>
    <col min="7" max="7" width="26.6640625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1" x14ac:dyDescent="0.25">
      <c r="A1" s="240" t="s">
        <v>13</v>
      </c>
      <c r="B1" s="241"/>
      <c r="C1" s="86"/>
      <c r="D1" s="86"/>
    </row>
    <row r="2" spans="1:13" s="3" customFormat="1" x14ac:dyDescent="0.2">
      <c r="A2" s="13" t="s">
        <v>1</v>
      </c>
      <c r="B2" s="14" t="s">
        <v>5</v>
      </c>
      <c r="C2" s="6"/>
      <c r="D2" s="6"/>
    </row>
    <row r="3" spans="1:13" s="3" customFormat="1" x14ac:dyDescent="0.2">
      <c r="A3" s="13" t="s">
        <v>14</v>
      </c>
      <c r="B3" s="14" t="s">
        <v>6</v>
      </c>
      <c r="C3" s="6"/>
      <c r="D3" s="6"/>
    </row>
    <row r="4" spans="1:13" s="3" customFormat="1" x14ac:dyDescent="0.2">
      <c r="A4" s="13" t="s">
        <v>12</v>
      </c>
      <c r="B4" s="83">
        <v>278</v>
      </c>
      <c r="C4" s="6" t="s">
        <v>346</v>
      </c>
      <c r="D4" s="6" t="s">
        <v>347</v>
      </c>
    </row>
    <row r="5" spans="1:13" s="3" customFormat="1" x14ac:dyDescent="0.2">
      <c r="A5" s="13" t="s">
        <v>2</v>
      </c>
      <c r="B5" s="218">
        <f>[1]ALL_DEPLOY_AND_RECOVERY_LOCS!$F$23</f>
        <v>36.793239999999997</v>
      </c>
      <c r="C5" s="218">
        <f>'[1]EVERY_KNOWN_&amp;_POSSIBLE_LOC'!$F$8</f>
        <v>36.793280000000003</v>
      </c>
      <c r="D5" s="219">
        <f>B5-C5</f>
        <v>-4.0000000005591119E-5</v>
      </c>
      <c r="H5" s="4"/>
      <c r="L5" s="5"/>
      <c r="M5" s="4"/>
    </row>
    <row r="6" spans="1:13" s="3" customFormat="1" x14ac:dyDescent="0.2">
      <c r="A6" s="13" t="s">
        <v>3</v>
      </c>
      <c r="B6" s="218">
        <f>[1]ALL_DEPLOY_AND_RECOVERY_LOCS!$E$23</f>
        <v>-121.84471600000001</v>
      </c>
      <c r="C6" s="218">
        <f>'[1]EVERY_KNOWN_&amp;_POSSIBLE_LOC'!$E$8</f>
        <v>-121.8446</v>
      </c>
      <c r="D6" s="219">
        <f>B6-C6</f>
        <v>-1.160000000055561E-4</v>
      </c>
      <c r="I6" s="8"/>
      <c r="J6" s="8"/>
      <c r="L6" s="9"/>
      <c r="M6" s="10"/>
    </row>
    <row r="7" spans="1:13" s="3" customFormat="1" x14ac:dyDescent="0.2">
      <c r="A7" s="16"/>
      <c r="B7" s="17"/>
      <c r="C7" s="87"/>
      <c r="D7" s="87"/>
    </row>
    <row r="8" spans="1:13" s="3" customFormat="1" ht="17" x14ac:dyDescent="0.2">
      <c r="A8" s="18" t="s">
        <v>140</v>
      </c>
      <c r="B8" s="19">
        <v>42464</v>
      </c>
      <c r="C8" s="88"/>
      <c r="D8" s="88"/>
    </row>
    <row r="9" spans="1:13" s="3" customFormat="1" ht="17" x14ac:dyDescent="0.2">
      <c r="A9" s="18" t="s">
        <v>4</v>
      </c>
      <c r="B9" s="19" t="s">
        <v>7</v>
      </c>
      <c r="C9" s="88"/>
      <c r="D9" s="88"/>
    </row>
    <row r="10" spans="1:13" s="3" customFormat="1" x14ac:dyDescent="0.2">
      <c r="A10" s="20" t="s">
        <v>86</v>
      </c>
      <c r="B10" s="21">
        <v>40</v>
      </c>
      <c r="C10" s="92"/>
      <c r="D10" s="6"/>
    </row>
    <row r="11" spans="1:13" s="3" customFormat="1" x14ac:dyDescent="0.2">
      <c r="A11" s="6"/>
      <c r="B11" s="6"/>
      <c r="C11" s="6"/>
      <c r="D11" s="6"/>
      <c r="E11" s="6"/>
    </row>
    <row r="12" spans="1:13" ht="17" thickBot="1" x14ac:dyDescent="0.25">
      <c r="A12" s="11" t="s">
        <v>8</v>
      </c>
      <c r="B12" s="11" t="s">
        <v>9</v>
      </c>
      <c r="C12" s="11" t="s">
        <v>174</v>
      </c>
      <c r="D12" s="11" t="s">
        <v>175</v>
      </c>
      <c r="E12" s="11" t="s">
        <v>10</v>
      </c>
      <c r="F12" s="11" t="s">
        <v>113</v>
      </c>
      <c r="G12" s="11" t="s">
        <v>74</v>
      </c>
      <c r="H12" s="11" t="s">
        <v>11</v>
      </c>
      <c r="I12" s="12" t="s">
        <v>0</v>
      </c>
      <c r="J12" s="12" t="s">
        <v>15</v>
      </c>
    </row>
    <row r="13" spans="1:13" ht="17" thickTop="1" x14ac:dyDescent="0.2">
      <c r="A13" t="s">
        <v>40</v>
      </c>
      <c r="B13" t="s">
        <v>162</v>
      </c>
      <c r="C13" s="32"/>
      <c r="D13" s="32"/>
      <c r="E13" s="84">
        <v>300434060078130</v>
      </c>
      <c r="F13" t="s">
        <v>163</v>
      </c>
      <c r="G13" t="s">
        <v>41</v>
      </c>
      <c r="H13">
        <v>65</v>
      </c>
      <c r="I13" t="s">
        <v>52</v>
      </c>
      <c r="J13" t="s">
        <v>41</v>
      </c>
    </row>
    <row r="14" spans="1:13" x14ac:dyDescent="0.2">
      <c r="A14" t="s">
        <v>342</v>
      </c>
      <c r="B14" t="s">
        <v>164</v>
      </c>
      <c r="C14" s="32" t="s">
        <v>178</v>
      </c>
      <c r="D14" s="32"/>
      <c r="E14" s="64">
        <v>128</v>
      </c>
      <c r="F14" t="s">
        <v>329</v>
      </c>
      <c r="G14" t="s">
        <v>167</v>
      </c>
      <c r="H14">
        <v>65</v>
      </c>
      <c r="I14" t="s">
        <v>44</v>
      </c>
      <c r="J14" t="s">
        <v>46</v>
      </c>
    </row>
    <row r="15" spans="1:13" x14ac:dyDescent="0.2">
      <c r="A15" t="s">
        <v>341</v>
      </c>
      <c r="B15" t="s">
        <v>165</v>
      </c>
      <c r="C15" s="32" t="s">
        <v>179</v>
      </c>
      <c r="D15" s="32"/>
      <c r="E15" s="64">
        <v>473</v>
      </c>
      <c r="F15" t="s">
        <v>330</v>
      </c>
      <c r="G15" t="s">
        <v>43</v>
      </c>
      <c r="H15">
        <v>65</v>
      </c>
      <c r="I15" t="s">
        <v>44</v>
      </c>
      <c r="J15" t="s">
        <v>45</v>
      </c>
    </row>
    <row r="16" spans="1:13" s="32" customFormat="1" x14ac:dyDescent="0.2">
      <c r="B16" s="32" t="s">
        <v>91</v>
      </c>
      <c r="C16" s="32" t="s">
        <v>211</v>
      </c>
      <c r="E16" s="32" t="s">
        <v>41</v>
      </c>
      <c r="F16" s="31" t="s">
        <v>331</v>
      </c>
      <c r="G16" s="31" t="s">
        <v>348</v>
      </c>
      <c r="H16" s="32">
        <v>10</v>
      </c>
      <c r="I16" s="32" t="s">
        <v>240</v>
      </c>
      <c r="J16" s="58"/>
    </row>
    <row r="17" spans="1:10" x14ac:dyDescent="0.2">
      <c r="A17" t="s">
        <v>36</v>
      </c>
      <c r="B17" t="s">
        <v>166</v>
      </c>
      <c r="C17" s="32" t="s">
        <v>180</v>
      </c>
      <c r="D17" s="32"/>
      <c r="E17" s="85">
        <v>10027</v>
      </c>
      <c r="F17" t="s">
        <v>332</v>
      </c>
      <c r="G17" t="s">
        <v>167</v>
      </c>
      <c r="H17">
        <v>9</v>
      </c>
      <c r="I17" t="s">
        <v>48</v>
      </c>
      <c r="J17" s="1" t="s">
        <v>82</v>
      </c>
    </row>
    <row r="18" spans="1:10" x14ac:dyDescent="0.2">
      <c r="A18" t="s">
        <v>342</v>
      </c>
      <c r="B18" t="s">
        <v>168</v>
      </c>
      <c r="C18" s="32" t="s">
        <v>181</v>
      </c>
      <c r="D18" s="32"/>
      <c r="E18" s="85">
        <v>5404</v>
      </c>
      <c r="F18" t="s">
        <v>333</v>
      </c>
      <c r="G18" t="s">
        <v>75</v>
      </c>
      <c r="H18">
        <v>9</v>
      </c>
      <c r="I18" t="s">
        <v>54</v>
      </c>
      <c r="J18" t="s">
        <v>49</v>
      </c>
    </row>
    <row r="19" spans="1:10" x14ac:dyDescent="0.2">
      <c r="A19" t="s">
        <v>103</v>
      </c>
      <c r="B19" t="s">
        <v>171</v>
      </c>
      <c r="C19" s="71" t="s">
        <v>41</v>
      </c>
      <c r="D19" s="71"/>
      <c r="E19" s="85" t="s">
        <v>169</v>
      </c>
      <c r="F19" t="s">
        <v>170</v>
      </c>
      <c r="G19" t="s">
        <v>41</v>
      </c>
      <c r="H19">
        <v>9</v>
      </c>
      <c r="I19" t="s">
        <v>44</v>
      </c>
    </row>
    <row r="20" spans="1:10" s="32" customFormat="1" x14ac:dyDescent="0.2">
      <c r="A20" s="32" t="s">
        <v>100</v>
      </c>
      <c r="B20" s="71" t="s">
        <v>92</v>
      </c>
      <c r="C20" s="71" t="s">
        <v>41</v>
      </c>
      <c r="D20" s="71"/>
      <c r="E20" s="67"/>
      <c r="F20" s="71" t="s">
        <v>41</v>
      </c>
    </row>
    <row r="21" spans="1:10" x14ac:dyDescent="0.2">
      <c r="C21" s="71"/>
      <c r="D21" s="71"/>
      <c r="E21" s="64"/>
    </row>
    <row r="22" spans="1:10" s="32" customFormat="1" x14ac:dyDescent="0.2">
      <c r="C22" s="71"/>
      <c r="D22" s="71"/>
    </row>
    <row r="23" spans="1:10" x14ac:dyDescent="0.2">
      <c r="C23" s="71"/>
      <c r="D23" s="71"/>
    </row>
  </sheetData>
  <mergeCells count="1">
    <mergeCell ref="A1:B1"/>
  </mergeCells>
  <phoneticPr fontId="15" type="noConversion"/>
  <pageMargins left="0.75" right="0.75" top="1" bottom="1" header="0.5" footer="0.5"/>
  <pageSetup paperSize="3" scale="9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4"/>
  <sheetViews>
    <sheetView zoomScale="125" zoomScaleNormal="125" zoomScalePageLayoutView="125" workbookViewId="0">
      <selection activeCell="F13" sqref="F13"/>
    </sheetView>
  </sheetViews>
  <sheetFormatPr baseColWidth="10" defaultRowHeight="16" x14ac:dyDescent="0.2"/>
  <cols>
    <col min="1" max="1" width="20.6640625" bestFit="1" customWidth="1"/>
    <col min="2" max="2" width="21.6640625" bestFit="1" customWidth="1"/>
    <col min="3" max="4" width="21.6640625" customWidth="1"/>
    <col min="5" max="5" width="19.1640625" style="33" customWidth="1"/>
    <col min="6" max="6" width="26.33203125" bestFit="1" customWidth="1"/>
    <col min="7" max="7" width="13" bestFit="1" customWidth="1"/>
    <col min="8" max="8" width="11.83203125" customWidth="1"/>
    <col min="9" max="9" width="15.33203125" bestFit="1" customWidth="1"/>
    <col min="10" max="10" width="15.1640625" style="79" customWidth="1"/>
    <col min="11" max="11" width="15.1640625" customWidth="1"/>
  </cols>
  <sheetData>
    <row r="1" spans="1:13" ht="21" x14ac:dyDescent="0.25">
      <c r="A1" s="240" t="s">
        <v>17</v>
      </c>
      <c r="B1" s="241"/>
      <c r="C1" s="86"/>
      <c r="D1" s="86"/>
    </row>
    <row r="2" spans="1:13" x14ac:dyDescent="0.2">
      <c r="A2" s="37" t="s">
        <v>1</v>
      </c>
      <c r="B2" s="38" t="s">
        <v>16</v>
      </c>
      <c r="C2" s="89"/>
      <c r="D2" s="89"/>
    </row>
    <row r="3" spans="1:13" x14ac:dyDescent="0.2">
      <c r="A3" s="13" t="s">
        <v>14</v>
      </c>
      <c r="B3" s="14" t="s">
        <v>76</v>
      </c>
      <c r="C3" s="6"/>
      <c r="D3" s="6"/>
    </row>
    <row r="4" spans="1:13" x14ac:dyDescent="0.2">
      <c r="A4" s="13" t="s">
        <v>12</v>
      </c>
      <c r="B4" s="22">
        <v>527</v>
      </c>
      <c r="C4" s="6" t="s">
        <v>346</v>
      </c>
      <c r="D4" s="6" t="s">
        <v>347</v>
      </c>
    </row>
    <row r="5" spans="1:13" x14ac:dyDescent="0.2">
      <c r="A5" s="13" t="s">
        <v>2</v>
      </c>
      <c r="B5" s="23">
        <f>[1]ALL_DEPLOY_AND_RECOVERY_LOCS!$F$24</f>
        <v>36.787832000000002</v>
      </c>
      <c r="C5" s="23">
        <v>36.787832000000002</v>
      </c>
      <c r="D5" s="217">
        <f>B5-C5</f>
        <v>0</v>
      </c>
      <c r="F5" s="70"/>
      <c r="G5" s="70"/>
      <c r="H5" s="70"/>
    </row>
    <row r="6" spans="1:13" x14ac:dyDescent="0.2">
      <c r="A6" s="13" t="s">
        <v>3</v>
      </c>
      <c r="B6" s="36">
        <f>[1]ALL_DEPLOY_AND_RECOVERY_LOCS!$E$24</f>
        <v>-121.903508</v>
      </c>
      <c r="C6" s="36">
        <v>-121.903508</v>
      </c>
      <c r="D6" s="217">
        <f>B6-C6</f>
        <v>0</v>
      </c>
    </row>
    <row r="7" spans="1:13" x14ac:dyDescent="0.2">
      <c r="A7" s="16"/>
      <c r="B7" s="17"/>
      <c r="C7" s="87"/>
      <c r="D7" s="87"/>
    </row>
    <row r="8" spans="1:13" ht="17" x14ac:dyDescent="0.2">
      <c r="A8" s="18" t="s">
        <v>140</v>
      </c>
      <c r="B8" s="24">
        <v>42467</v>
      </c>
      <c r="C8" s="90"/>
      <c r="D8" s="90"/>
    </row>
    <row r="9" spans="1:13" x14ac:dyDescent="0.2">
      <c r="A9" s="39" t="s">
        <v>4</v>
      </c>
      <c r="B9" s="40" t="s">
        <v>7</v>
      </c>
      <c r="C9" s="3"/>
      <c r="D9" s="3"/>
      <c r="E9"/>
    </row>
    <row r="10" spans="1:13" x14ac:dyDescent="0.2">
      <c r="A10" s="20" t="s">
        <v>86</v>
      </c>
      <c r="B10" s="25" t="s">
        <v>135</v>
      </c>
      <c r="C10" s="89"/>
      <c r="D10" s="89"/>
    </row>
    <row r="12" spans="1:13" x14ac:dyDescent="0.2">
      <c r="A12" s="7"/>
    </row>
    <row r="13" spans="1:13" s="72" customFormat="1" ht="18" thickBot="1" x14ac:dyDescent="0.25">
      <c r="A13" s="73" t="s">
        <v>8</v>
      </c>
      <c r="B13" s="73" t="s">
        <v>9</v>
      </c>
      <c r="C13" s="11" t="s">
        <v>174</v>
      </c>
      <c r="D13" s="11" t="s">
        <v>175</v>
      </c>
      <c r="E13" s="74" t="s">
        <v>10</v>
      </c>
      <c r="F13" s="73" t="s">
        <v>113</v>
      </c>
      <c r="G13" s="73" t="s">
        <v>74</v>
      </c>
      <c r="H13" s="73" t="s">
        <v>153</v>
      </c>
      <c r="I13" s="73" t="s">
        <v>0</v>
      </c>
      <c r="J13" s="80" t="s">
        <v>15</v>
      </c>
      <c r="K13" s="73" t="s">
        <v>77</v>
      </c>
      <c r="L13" s="75"/>
      <c r="M13" s="75"/>
    </row>
    <row r="14" spans="1:13" s="72" customFormat="1" ht="18" thickTop="1" x14ac:dyDescent="0.2">
      <c r="A14" s="7" t="s">
        <v>40</v>
      </c>
      <c r="B14" s="75" t="s">
        <v>95</v>
      </c>
      <c r="C14" s="75"/>
      <c r="D14" s="75"/>
      <c r="E14" s="76">
        <v>300234063952300</v>
      </c>
      <c r="F14" s="72" t="s">
        <v>93</v>
      </c>
      <c r="G14" s="72" t="s">
        <v>41</v>
      </c>
      <c r="H14" s="75">
        <v>75</v>
      </c>
      <c r="I14" s="75" t="s">
        <v>52</v>
      </c>
      <c r="J14" s="81" t="s">
        <v>41</v>
      </c>
    </row>
    <row r="15" spans="1:13" s="72" customFormat="1" ht="17" x14ac:dyDescent="0.2">
      <c r="A15" t="s">
        <v>341</v>
      </c>
      <c r="B15" s="75" t="s">
        <v>94</v>
      </c>
      <c r="C15" s="1" t="s">
        <v>182</v>
      </c>
      <c r="D15" s="75"/>
      <c r="E15" s="76">
        <v>13016</v>
      </c>
      <c r="F15" t="s">
        <v>330</v>
      </c>
      <c r="G15" s="72" t="s">
        <v>43</v>
      </c>
      <c r="H15" s="75">
        <v>65</v>
      </c>
      <c r="I15" s="75" t="s">
        <v>50</v>
      </c>
      <c r="J15" s="81" t="s">
        <v>45</v>
      </c>
    </row>
    <row r="16" spans="1:13" s="72" customFormat="1" ht="17" x14ac:dyDescent="0.2">
      <c r="A16" s="4"/>
      <c r="B16" s="75" t="s">
        <v>91</v>
      </c>
      <c r="C16" t="s">
        <v>183</v>
      </c>
      <c r="D16" s="75"/>
      <c r="E16" s="72" t="s">
        <v>41</v>
      </c>
      <c r="F16" s="31" t="s">
        <v>331</v>
      </c>
      <c r="G16" s="31" t="s">
        <v>244</v>
      </c>
      <c r="H16" s="75">
        <v>9</v>
      </c>
      <c r="I16" s="75"/>
      <c r="J16" s="81"/>
    </row>
    <row r="17" spans="1:11" s="72" customFormat="1" ht="68" x14ac:dyDescent="0.2">
      <c r="A17" s="4" t="s">
        <v>53</v>
      </c>
      <c r="B17" s="75" t="s">
        <v>96</v>
      </c>
      <c r="C17" s="1" t="s">
        <v>184</v>
      </c>
      <c r="D17" s="75"/>
      <c r="E17" s="76">
        <v>10075</v>
      </c>
      <c r="F17" t="s">
        <v>332</v>
      </c>
      <c r="G17" s="72" t="s">
        <v>47</v>
      </c>
      <c r="H17" s="75">
        <v>9</v>
      </c>
      <c r="I17" s="75" t="s">
        <v>42</v>
      </c>
      <c r="J17" s="81" t="s">
        <v>46</v>
      </c>
      <c r="K17" s="72" t="s">
        <v>78</v>
      </c>
    </row>
    <row r="18" spans="1:11" s="72" customFormat="1" ht="17" x14ac:dyDescent="0.2">
      <c r="A18" t="s">
        <v>342</v>
      </c>
      <c r="B18" s="75" t="s">
        <v>134</v>
      </c>
      <c r="C18" s="1" t="s">
        <v>185</v>
      </c>
      <c r="D18" s="75"/>
      <c r="E18" s="76">
        <v>1700</v>
      </c>
      <c r="F18" s="72" t="s">
        <v>334</v>
      </c>
      <c r="G18" s="72" t="s">
        <v>75</v>
      </c>
      <c r="H18" s="75">
        <v>9</v>
      </c>
      <c r="I18" s="75" t="s">
        <v>54</v>
      </c>
      <c r="J18" s="81" t="s">
        <v>46</v>
      </c>
    </row>
    <row r="19" spans="1:11" s="72" customFormat="1" ht="17" x14ac:dyDescent="0.2">
      <c r="A19" s="4" t="s">
        <v>103</v>
      </c>
      <c r="B19" s="75" t="s">
        <v>146</v>
      </c>
      <c r="C19" s="75"/>
      <c r="D19" s="75"/>
      <c r="E19" s="76"/>
      <c r="H19" s="75"/>
      <c r="I19" s="75"/>
      <c r="J19" s="81"/>
    </row>
    <row r="20" spans="1:11" s="72" customFormat="1" ht="17" x14ac:dyDescent="0.2">
      <c r="A20" s="77" t="s">
        <v>100</v>
      </c>
      <c r="B20" s="77" t="s">
        <v>92</v>
      </c>
      <c r="C20" s="77"/>
      <c r="D20" s="77"/>
      <c r="E20" s="78">
        <v>28620</v>
      </c>
      <c r="F20" s="72" t="s">
        <v>41</v>
      </c>
      <c r="J20" s="79"/>
    </row>
    <row r="21" spans="1:11" x14ac:dyDescent="0.2">
      <c r="A21" s="26"/>
      <c r="B21" s="26"/>
      <c r="C21" s="26"/>
      <c r="D21" s="26"/>
      <c r="E21" s="35"/>
      <c r="F21" s="3"/>
    </row>
    <row r="22" spans="1:11" x14ac:dyDescent="0.2">
      <c r="A22" s="26"/>
      <c r="B22" s="26"/>
      <c r="C22" s="26"/>
      <c r="D22" s="26"/>
      <c r="E22" s="35"/>
      <c r="F22" s="3"/>
    </row>
    <row r="23" spans="1:11" x14ac:dyDescent="0.2">
      <c r="A23" s="26"/>
      <c r="B23" s="26"/>
      <c r="C23" s="26"/>
      <c r="D23" s="26"/>
      <c r="E23" s="35"/>
      <c r="F23" s="3"/>
    </row>
    <row r="24" spans="1:11" x14ac:dyDescent="0.2">
      <c r="A24" s="3"/>
      <c r="B24" s="3"/>
      <c r="C24" s="3"/>
      <c r="D24" s="3"/>
      <c r="E24" s="34"/>
      <c r="F24" s="3"/>
    </row>
  </sheetData>
  <mergeCells count="1">
    <mergeCell ref="A1:B1"/>
  </mergeCells>
  <phoneticPr fontId="15" type="noConversion"/>
  <pageMargins left="0.75" right="0.75" top="1" bottom="1" header="0.5" footer="0.5"/>
  <pageSetup paperSize="3" scale="9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zoomScale="125" zoomScaleNormal="125" zoomScalePageLayoutView="125" workbookViewId="0">
      <selection activeCell="F12" sqref="F12"/>
    </sheetView>
  </sheetViews>
  <sheetFormatPr baseColWidth="10" defaultRowHeight="16" x14ac:dyDescent="0.2"/>
  <cols>
    <col min="1" max="1" width="20.6640625" bestFit="1" customWidth="1"/>
    <col min="2" max="2" width="26.33203125" bestFit="1" customWidth="1"/>
    <col min="3" max="4" width="26.33203125" customWidth="1"/>
    <col min="5" max="5" width="20.5" customWidth="1"/>
    <col min="6" max="6" width="26.6640625" bestFit="1" customWidth="1"/>
    <col min="7" max="7" width="13" bestFit="1" customWidth="1"/>
    <col min="8" max="8" width="5.1640625" bestFit="1" customWidth="1"/>
    <col min="9" max="9" width="15.33203125" bestFit="1" customWidth="1"/>
    <col min="10" max="10" width="6.83203125" customWidth="1"/>
    <col min="11" max="11" width="15.1640625" customWidth="1"/>
    <col min="12" max="12" width="23" customWidth="1"/>
  </cols>
  <sheetData>
    <row r="1" spans="1:13" ht="21" x14ac:dyDescent="0.25">
      <c r="A1" s="242" t="s">
        <v>18</v>
      </c>
      <c r="B1" s="243"/>
      <c r="C1" s="91"/>
      <c r="D1" s="91"/>
    </row>
    <row r="2" spans="1:13" x14ac:dyDescent="0.2">
      <c r="A2" s="13" t="s">
        <v>1</v>
      </c>
      <c r="B2" s="14" t="s">
        <v>5</v>
      </c>
      <c r="C2" s="6"/>
      <c r="D2" s="6"/>
      <c r="E2" s="3"/>
    </row>
    <row r="3" spans="1:13" x14ac:dyDescent="0.2">
      <c r="A3" s="13" t="s">
        <v>14</v>
      </c>
      <c r="B3" s="14" t="s">
        <v>76</v>
      </c>
      <c r="C3" s="6"/>
      <c r="D3" s="6"/>
      <c r="E3" s="26"/>
    </row>
    <row r="4" spans="1:13" x14ac:dyDescent="0.2">
      <c r="A4" s="13" t="s">
        <v>12</v>
      </c>
      <c r="B4" s="14">
        <v>831.4</v>
      </c>
      <c r="C4" s="6" t="s">
        <v>346</v>
      </c>
      <c r="D4" s="6" t="s">
        <v>347</v>
      </c>
      <c r="E4" s="26"/>
    </row>
    <row r="5" spans="1:13" x14ac:dyDescent="0.2">
      <c r="A5" s="13" t="s">
        <v>2</v>
      </c>
      <c r="B5" s="15">
        <f>[1]ALL_DEPLOY_AND_RECOVERY_LOCS!$F$25</f>
        <v>36.765123000000003</v>
      </c>
      <c r="C5" s="14">
        <v>36.765123000000003</v>
      </c>
      <c r="D5" s="219">
        <f>B5-C5</f>
        <v>0</v>
      </c>
      <c r="E5" s="26"/>
    </row>
    <row r="6" spans="1:13" x14ac:dyDescent="0.2">
      <c r="A6" s="13" t="s">
        <v>3</v>
      </c>
      <c r="B6" s="15">
        <f>[1]ALL_DEPLOY_AND_RECOVERY_LOCS!$E$25</f>
        <v>-121.969892</v>
      </c>
      <c r="C6" s="15">
        <v>-121.969892</v>
      </c>
      <c r="D6" s="219">
        <f>B6-C6</f>
        <v>0</v>
      </c>
    </row>
    <row r="7" spans="1:13" x14ac:dyDescent="0.2">
      <c r="A7" s="16"/>
      <c r="B7" s="17"/>
      <c r="C7" s="87"/>
      <c r="D7" s="87"/>
      <c r="E7" s="3"/>
    </row>
    <row r="8" spans="1:13" ht="17" x14ac:dyDescent="0.2">
      <c r="A8" s="18" t="s">
        <v>140</v>
      </c>
      <c r="B8" s="19">
        <v>42467</v>
      </c>
      <c r="C8" s="88"/>
      <c r="D8" s="88"/>
      <c r="E8" s="3"/>
    </row>
    <row r="9" spans="1:13" ht="17" x14ac:dyDescent="0.2">
      <c r="A9" s="18" t="s">
        <v>4</v>
      </c>
      <c r="B9" s="19" t="s">
        <v>7</v>
      </c>
      <c r="C9" s="88"/>
      <c r="D9" s="88"/>
      <c r="E9" s="3"/>
    </row>
    <row r="10" spans="1:13" x14ac:dyDescent="0.2">
      <c r="A10" s="20" t="s">
        <v>86</v>
      </c>
      <c r="B10" s="21" t="s">
        <v>136</v>
      </c>
      <c r="C10" s="6"/>
      <c r="D10" s="6"/>
    </row>
    <row r="11" spans="1:13" x14ac:dyDescent="0.2">
      <c r="A11" s="7"/>
    </row>
    <row r="12" spans="1:13" ht="18" thickBot="1" x14ac:dyDescent="0.25">
      <c r="A12" s="27" t="s">
        <v>8</v>
      </c>
      <c r="B12" s="27" t="s">
        <v>9</v>
      </c>
      <c r="C12" s="11" t="s">
        <v>174</v>
      </c>
      <c r="D12" s="11" t="s">
        <v>175</v>
      </c>
      <c r="E12" s="27" t="s">
        <v>10</v>
      </c>
      <c r="F12" s="73" t="s">
        <v>113</v>
      </c>
      <c r="G12" s="27" t="s">
        <v>74</v>
      </c>
      <c r="H12" s="27" t="s">
        <v>153</v>
      </c>
      <c r="I12" s="27" t="s">
        <v>0</v>
      </c>
      <c r="J12" s="27" t="s">
        <v>15</v>
      </c>
      <c r="K12" s="27" t="s">
        <v>77</v>
      </c>
      <c r="L12" s="1"/>
      <c r="M12" s="1"/>
    </row>
    <row r="13" spans="1:13" ht="17" thickTop="1" x14ac:dyDescent="0.2">
      <c r="A13" t="s">
        <v>40</v>
      </c>
      <c r="B13" s="1" t="s">
        <v>162</v>
      </c>
      <c r="C13" s="1" t="s">
        <v>41</v>
      </c>
      <c r="D13" s="1"/>
      <c r="E13" s="33">
        <v>300434061500080</v>
      </c>
      <c r="F13" t="s">
        <v>93</v>
      </c>
      <c r="G13" t="s">
        <v>41</v>
      </c>
      <c r="H13">
        <v>78</v>
      </c>
      <c r="I13" t="s">
        <v>52</v>
      </c>
      <c r="J13" t="s">
        <v>41</v>
      </c>
    </row>
    <row r="14" spans="1:13" x14ac:dyDescent="0.2">
      <c r="A14" t="s">
        <v>341</v>
      </c>
      <c r="B14" s="1" t="s">
        <v>94</v>
      </c>
      <c r="C14" s="1" t="s">
        <v>186</v>
      </c>
      <c r="D14" s="1"/>
      <c r="E14">
        <v>16330</v>
      </c>
      <c r="F14" t="s">
        <v>330</v>
      </c>
      <c r="G14" t="s">
        <v>43</v>
      </c>
      <c r="H14">
        <v>65</v>
      </c>
      <c r="I14" t="s">
        <v>55</v>
      </c>
      <c r="J14" t="s">
        <v>45</v>
      </c>
    </row>
    <row r="15" spans="1:13" x14ac:dyDescent="0.2">
      <c r="B15" t="s">
        <v>91</v>
      </c>
      <c r="C15" t="s">
        <v>187</v>
      </c>
      <c r="E15" t="s">
        <v>41</v>
      </c>
      <c r="F15" s="31" t="s">
        <v>331</v>
      </c>
      <c r="G15" s="31" t="s">
        <v>244</v>
      </c>
      <c r="H15">
        <v>9</v>
      </c>
      <c r="I15" t="s">
        <v>240</v>
      </c>
    </row>
    <row r="16" spans="1:13" ht="51" x14ac:dyDescent="0.2">
      <c r="A16" t="s">
        <v>79</v>
      </c>
      <c r="B16" s="1" t="s">
        <v>97</v>
      </c>
      <c r="C16" s="1" t="s">
        <v>188</v>
      </c>
      <c r="D16" s="1"/>
      <c r="E16">
        <v>10750</v>
      </c>
      <c r="F16" t="s">
        <v>332</v>
      </c>
      <c r="G16" t="s">
        <v>80</v>
      </c>
      <c r="H16">
        <v>9</v>
      </c>
      <c r="I16" t="s">
        <v>81</v>
      </c>
      <c r="J16" t="s">
        <v>82</v>
      </c>
      <c r="K16" s="72" t="s">
        <v>83</v>
      </c>
    </row>
    <row r="17" spans="1:10" ht="17" x14ac:dyDescent="0.2">
      <c r="A17" t="s">
        <v>342</v>
      </c>
      <c r="B17" s="1" t="s">
        <v>134</v>
      </c>
      <c r="C17" s="1" t="s">
        <v>189</v>
      </c>
      <c r="D17" s="1"/>
      <c r="E17">
        <v>769</v>
      </c>
      <c r="F17" s="72" t="s">
        <v>333</v>
      </c>
      <c r="G17" t="s">
        <v>84</v>
      </c>
      <c r="H17">
        <v>9</v>
      </c>
      <c r="I17" t="s">
        <v>54</v>
      </c>
      <c r="J17" t="s">
        <v>49</v>
      </c>
    </row>
    <row r="18" spans="1:10" x14ac:dyDescent="0.2">
      <c r="A18" t="s">
        <v>34</v>
      </c>
      <c r="B18" s="1" t="s">
        <v>90</v>
      </c>
      <c r="C18" s="1" t="s">
        <v>190</v>
      </c>
      <c r="D18" s="1"/>
      <c r="E18">
        <v>1694</v>
      </c>
      <c r="F18" t="s">
        <v>330</v>
      </c>
      <c r="G18" t="s">
        <v>85</v>
      </c>
      <c r="H18">
        <v>9</v>
      </c>
      <c r="I18" t="s">
        <v>55</v>
      </c>
      <c r="J18" t="s">
        <v>51</v>
      </c>
    </row>
    <row r="19" spans="1:10" x14ac:dyDescent="0.2">
      <c r="A19" s="56" t="s">
        <v>103</v>
      </c>
      <c r="B19" s="1" t="s">
        <v>147</v>
      </c>
      <c r="C19" s="1" t="s">
        <v>41</v>
      </c>
      <c r="D19" s="1"/>
    </row>
    <row r="20" spans="1:10" x14ac:dyDescent="0.2">
      <c r="A20" t="s">
        <v>341</v>
      </c>
      <c r="B20" s="1" t="s">
        <v>92</v>
      </c>
      <c r="C20" s="1" t="s">
        <v>41</v>
      </c>
      <c r="D20" s="1"/>
      <c r="E20">
        <v>28619</v>
      </c>
      <c r="F20" t="s">
        <v>41</v>
      </c>
    </row>
  </sheetData>
  <mergeCells count="1">
    <mergeCell ref="A1:B1"/>
  </mergeCells>
  <phoneticPr fontId="15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zoomScale="125" zoomScaleNormal="125" zoomScalePageLayoutView="125" workbookViewId="0">
      <selection activeCell="F12" sqref="F12"/>
    </sheetView>
  </sheetViews>
  <sheetFormatPr baseColWidth="10" defaultRowHeight="16" x14ac:dyDescent="0.2"/>
  <cols>
    <col min="1" max="1" width="20.6640625" bestFit="1" customWidth="1"/>
    <col min="2" max="2" width="47.6640625" customWidth="1"/>
    <col min="3" max="3" width="30.83203125" bestFit="1" customWidth="1"/>
    <col min="4" max="4" width="22.1640625" bestFit="1" customWidth="1"/>
    <col min="5" max="5" width="12.83203125" bestFit="1" customWidth="1"/>
    <col min="6" max="6" width="46.5" bestFit="1" customWidth="1"/>
    <col min="7" max="7" width="13.83203125" bestFit="1" customWidth="1"/>
    <col min="8" max="8" width="5.1640625" bestFit="1" customWidth="1"/>
    <col min="9" max="9" width="9.6640625" customWidth="1"/>
    <col min="10" max="10" width="12" customWidth="1"/>
  </cols>
  <sheetData>
    <row r="1" spans="1:13" ht="21" x14ac:dyDescent="0.25">
      <c r="A1" s="242" t="s">
        <v>23</v>
      </c>
      <c r="B1" s="243"/>
      <c r="C1" s="91"/>
      <c r="D1" s="91"/>
    </row>
    <row r="2" spans="1:13" x14ac:dyDescent="0.2">
      <c r="A2" s="13" t="s">
        <v>1</v>
      </c>
      <c r="B2" s="14" t="s">
        <v>19</v>
      </c>
      <c r="C2" s="6"/>
      <c r="D2" s="6"/>
      <c r="E2" s="3"/>
    </row>
    <row r="3" spans="1:13" x14ac:dyDescent="0.2">
      <c r="A3" s="13" t="s">
        <v>14</v>
      </c>
      <c r="B3" s="14" t="s">
        <v>20</v>
      </c>
      <c r="C3" s="6"/>
      <c r="D3" s="6"/>
      <c r="E3" s="26"/>
    </row>
    <row r="4" spans="1:13" x14ac:dyDescent="0.2">
      <c r="A4" s="13" t="s">
        <v>12</v>
      </c>
      <c r="B4" s="14">
        <v>1285</v>
      </c>
      <c r="C4" s="6" t="s">
        <v>346</v>
      </c>
      <c r="D4" s="6" t="s">
        <v>347</v>
      </c>
      <c r="E4" s="26"/>
    </row>
    <row r="5" spans="1:13" x14ac:dyDescent="0.2">
      <c r="A5" s="13" t="s">
        <v>2</v>
      </c>
      <c r="B5" s="14">
        <f>[1]ALL_DEPLOY_AND_RECOVERY_LOCS!$F$27</f>
        <v>36.735999999999997</v>
      </c>
      <c r="C5" s="14">
        <v>36.735999999999997</v>
      </c>
      <c r="D5" s="219">
        <f>B5-C5</f>
        <v>0</v>
      </c>
      <c r="E5" s="26"/>
    </row>
    <row r="6" spans="1:13" x14ac:dyDescent="0.2">
      <c r="A6" s="13" t="s">
        <v>3</v>
      </c>
      <c r="B6" s="15">
        <f>[1]ALL_DEPLOY_AND_RECOVERY_LOCS!$E$27</f>
        <v>-122.016667</v>
      </c>
      <c r="C6" s="15">
        <v>-122.016667</v>
      </c>
      <c r="D6" s="219">
        <f>B6-C6</f>
        <v>0</v>
      </c>
    </row>
    <row r="7" spans="1:13" x14ac:dyDescent="0.2">
      <c r="A7" s="16"/>
      <c r="B7" s="17"/>
    </row>
    <row r="8" spans="1:13" ht="17" x14ac:dyDescent="0.2">
      <c r="A8" s="18" t="s">
        <v>140</v>
      </c>
      <c r="B8" s="19">
        <v>42468</v>
      </c>
      <c r="C8" s="88"/>
      <c r="D8" s="88"/>
    </row>
    <row r="9" spans="1:13" ht="17" x14ac:dyDescent="0.2">
      <c r="A9" s="18" t="s">
        <v>4</v>
      </c>
      <c r="B9" s="19" t="s">
        <v>7</v>
      </c>
      <c r="C9" s="88"/>
      <c r="D9" s="88"/>
    </row>
    <row r="10" spans="1:13" x14ac:dyDescent="0.2">
      <c r="A10" s="20" t="s">
        <v>86</v>
      </c>
      <c r="B10" s="21" t="s">
        <v>137</v>
      </c>
      <c r="C10" s="6"/>
      <c r="D10" s="6"/>
    </row>
    <row r="11" spans="1:13" x14ac:dyDescent="0.2">
      <c r="A11" s="7"/>
    </row>
    <row r="12" spans="1:13" ht="18" thickBot="1" x14ac:dyDescent="0.25">
      <c r="A12" s="27" t="s">
        <v>8</v>
      </c>
      <c r="B12" s="27" t="s">
        <v>9</v>
      </c>
      <c r="C12" s="11" t="s">
        <v>174</v>
      </c>
      <c r="D12" s="11" t="s">
        <v>175</v>
      </c>
      <c r="E12" s="27" t="s">
        <v>10</v>
      </c>
      <c r="F12" s="73" t="s">
        <v>113</v>
      </c>
      <c r="G12" s="27" t="s">
        <v>70</v>
      </c>
      <c r="H12" s="27" t="s">
        <v>153</v>
      </c>
      <c r="I12" s="27" t="s">
        <v>0</v>
      </c>
      <c r="J12" s="27" t="s">
        <v>15</v>
      </c>
      <c r="K12" s="1"/>
      <c r="L12" s="1"/>
      <c r="M12" s="1"/>
    </row>
    <row r="13" spans="1:13" s="32" customFormat="1" ht="17" thickTop="1" x14ac:dyDescent="0.2">
      <c r="A13" s="31" t="s">
        <v>120</v>
      </c>
      <c r="B13" s="31" t="s">
        <v>101</v>
      </c>
      <c r="C13" s="31"/>
      <c r="D13" s="31"/>
      <c r="E13" s="31" t="s">
        <v>88</v>
      </c>
      <c r="F13" s="31"/>
      <c r="G13" t="s">
        <v>226</v>
      </c>
      <c r="H13" t="s">
        <v>226</v>
      </c>
      <c r="I13" t="s">
        <v>226</v>
      </c>
      <c r="J13" t="s">
        <v>226</v>
      </c>
      <c r="K13" t="s">
        <v>226</v>
      </c>
      <c r="L13" t="s">
        <v>226</v>
      </c>
    </row>
    <row r="14" spans="1:13" s="32" customFormat="1" x14ac:dyDescent="0.2">
      <c r="A14" t="s">
        <v>341</v>
      </c>
      <c r="B14" s="58" t="s">
        <v>150</v>
      </c>
      <c r="C14" s="58" t="s">
        <v>191</v>
      </c>
      <c r="D14" s="58"/>
      <c r="E14" s="58" t="s">
        <v>149</v>
      </c>
      <c r="F14" t="s">
        <v>330</v>
      </c>
      <c r="G14" s="31" t="s">
        <v>122</v>
      </c>
      <c r="H14" s="31">
        <v>70</v>
      </c>
      <c r="I14" s="31"/>
      <c r="J14" s="31" t="s">
        <v>71</v>
      </c>
      <c r="K14" s="58"/>
      <c r="L14" s="58"/>
      <c r="M14" s="58"/>
    </row>
    <row r="15" spans="1:13" s="32" customFormat="1" x14ac:dyDescent="0.2">
      <c r="A15" s="31"/>
      <c r="B15" s="31" t="s">
        <v>91</v>
      </c>
      <c r="C15" t="s">
        <v>192</v>
      </c>
      <c r="D15" s="31"/>
      <c r="E15" s="58" t="s">
        <v>41</v>
      </c>
      <c r="F15" s="31" t="s">
        <v>331</v>
      </c>
      <c r="G15" s="31" t="s">
        <v>244</v>
      </c>
      <c r="H15" s="31">
        <v>10</v>
      </c>
      <c r="I15" s="31"/>
      <c r="J15" s="58" t="s">
        <v>41</v>
      </c>
      <c r="K15" s="58"/>
      <c r="L15" s="58"/>
      <c r="M15" s="58"/>
    </row>
    <row r="16" spans="1:13" s="32" customFormat="1" x14ac:dyDescent="0.2">
      <c r="A16" s="30" t="s">
        <v>56</v>
      </c>
      <c r="B16" s="30" t="s">
        <v>89</v>
      </c>
      <c r="C16" t="s">
        <v>193</v>
      </c>
      <c r="D16" s="30"/>
      <c r="E16" s="30" t="s">
        <v>41</v>
      </c>
      <c r="F16" s="30" t="s">
        <v>59</v>
      </c>
      <c r="G16" s="30" t="s">
        <v>243</v>
      </c>
      <c r="H16" s="30">
        <v>10</v>
      </c>
      <c r="I16" s="30">
        <v>6000</v>
      </c>
      <c r="J16" s="30" t="s">
        <v>60</v>
      </c>
    </row>
    <row r="17" spans="1:13" s="32" customFormat="1" x14ac:dyDescent="0.2">
      <c r="A17" s="32" t="s">
        <v>63</v>
      </c>
      <c r="B17" s="31" t="s">
        <v>121</v>
      </c>
      <c r="C17" s="58" t="s">
        <v>194</v>
      </c>
      <c r="D17" s="31"/>
      <c r="E17" s="32" t="s">
        <v>64</v>
      </c>
      <c r="F17" s="32" t="s">
        <v>335</v>
      </c>
      <c r="G17" s="32" t="s">
        <v>123</v>
      </c>
      <c r="H17" s="32">
        <v>10</v>
      </c>
      <c r="J17" s="31" t="s">
        <v>72</v>
      </c>
    </row>
    <row r="18" spans="1:13" s="32" customFormat="1" x14ac:dyDescent="0.2">
      <c r="A18" s="56" t="s">
        <v>103</v>
      </c>
      <c r="B18" s="31" t="s">
        <v>148</v>
      </c>
      <c r="C18" s="31"/>
      <c r="D18" s="31"/>
      <c r="G18" t="s">
        <v>226</v>
      </c>
      <c r="H18" t="s">
        <v>226</v>
      </c>
      <c r="I18" t="s">
        <v>226</v>
      </c>
      <c r="J18" t="s">
        <v>226</v>
      </c>
      <c r="K18" t="s">
        <v>226</v>
      </c>
      <c r="L18" t="s">
        <v>226</v>
      </c>
    </row>
    <row r="19" spans="1:13" s="32" customFormat="1" x14ac:dyDescent="0.2">
      <c r="A19" s="31" t="s">
        <v>118</v>
      </c>
      <c r="B19" s="31" t="s">
        <v>98</v>
      </c>
      <c r="C19" s="31"/>
      <c r="D19" s="31"/>
      <c r="E19" s="55" t="s">
        <v>119</v>
      </c>
      <c r="F19" s="31" t="s">
        <v>87</v>
      </c>
      <c r="G19" s="31"/>
      <c r="H19" s="31">
        <v>8</v>
      </c>
      <c r="I19" s="31"/>
      <c r="J19" s="31"/>
      <c r="K19" s="58"/>
      <c r="L19" s="58"/>
      <c r="M19" s="58"/>
    </row>
    <row r="35" spans="13:13" x14ac:dyDescent="0.2">
      <c r="M35" s="32"/>
    </row>
  </sheetData>
  <mergeCells count="1">
    <mergeCell ref="A1:B1"/>
  </mergeCells>
  <phoneticPr fontId="15" type="noConversion"/>
  <pageMargins left="0.75" right="0.75" top="1" bottom="1" header="0.5" footer="0.5"/>
  <pageSetup paperSize="3" scale="8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5"/>
  <sheetViews>
    <sheetView zoomScale="125" zoomScaleNormal="125" zoomScalePageLayoutView="125" workbookViewId="0">
      <selection activeCell="F12" sqref="F12"/>
    </sheetView>
  </sheetViews>
  <sheetFormatPr baseColWidth="10" defaultRowHeight="16" x14ac:dyDescent="0.2"/>
  <cols>
    <col min="1" max="1" width="20.6640625" bestFit="1" customWidth="1"/>
    <col min="2" max="2" width="27.6640625" bestFit="1" customWidth="1"/>
    <col min="3" max="3" width="33.83203125" bestFit="1" customWidth="1"/>
    <col min="4" max="4" width="27.6640625" customWidth="1"/>
    <col min="5" max="5" width="23.5" customWidth="1"/>
    <col min="6" max="6" width="17" bestFit="1" customWidth="1"/>
    <col min="7" max="7" width="25.6640625" customWidth="1"/>
    <col min="8" max="8" width="19.5" bestFit="1" customWidth="1"/>
    <col min="9" max="9" width="15.33203125" bestFit="1" customWidth="1"/>
    <col min="10" max="10" width="27.6640625" bestFit="1" customWidth="1"/>
    <col min="11" max="11" width="15" customWidth="1"/>
    <col min="12" max="12" width="19.1640625" customWidth="1"/>
  </cols>
  <sheetData>
    <row r="1" spans="1:13" ht="21" x14ac:dyDescent="0.25">
      <c r="A1" s="242" t="s">
        <v>22</v>
      </c>
      <c r="B1" s="243"/>
      <c r="C1" s="91"/>
      <c r="D1" s="91"/>
      <c r="E1" s="59"/>
    </row>
    <row r="2" spans="1:13" x14ac:dyDescent="0.2">
      <c r="A2" s="37" t="s">
        <v>1</v>
      </c>
      <c r="B2" s="41" t="s">
        <v>21</v>
      </c>
      <c r="C2" s="6"/>
      <c r="D2" s="6"/>
      <c r="E2" s="60"/>
    </row>
    <row r="3" spans="1:13" x14ac:dyDescent="0.2">
      <c r="A3" s="13" t="s">
        <v>14</v>
      </c>
      <c r="B3" s="14" t="s">
        <v>142</v>
      </c>
      <c r="C3" s="6"/>
      <c r="D3" s="6"/>
      <c r="E3" s="60"/>
    </row>
    <row r="4" spans="1:13" x14ac:dyDescent="0.2">
      <c r="A4" s="37" t="s">
        <v>12</v>
      </c>
      <c r="B4" s="41">
        <v>1445</v>
      </c>
      <c r="C4" s="6" t="s">
        <v>346</v>
      </c>
      <c r="D4" s="6" t="s">
        <v>347</v>
      </c>
      <c r="E4" s="60"/>
    </row>
    <row r="5" spans="1:13" x14ac:dyDescent="0.2">
      <c r="A5" s="13" t="s">
        <v>2</v>
      </c>
      <c r="B5" s="221">
        <f>[1]ALL_DEPLOY_AND_RECOVERY_LOCS!$F$28</f>
        <v>36.715516999999998</v>
      </c>
      <c r="C5" s="104">
        <v>36.715516999999998</v>
      </c>
      <c r="D5" s="219">
        <f>B5-C5</f>
        <v>0</v>
      </c>
      <c r="E5" s="61"/>
    </row>
    <row r="6" spans="1:13" x14ac:dyDescent="0.2">
      <c r="A6" s="13" t="s">
        <v>3</v>
      </c>
      <c r="B6" s="15">
        <f>[1]ALL_DEPLOY_AND_RECOVERY_LOCS!$E$28</f>
        <v>-122.01287499999999</v>
      </c>
      <c r="C6" s="220">
        <v>-122.01300000000001</v>
      </c>
      <c r="D6" s="219">
        <f>B6-C6</f>
        <v>1.25000000011255E-4</v>
      </c>
    </row>
    <row r="7" spans="1:13" ht="46" customHeight="1" x14ac:dyDescent="0.2">
      <c r="A7" s="244" t="s">
        <v>145</v>
      </c>
      <c r="B7" s="245"/>
      <c r="C7" s="87"/>
      <c r="D7" s="87"/>
      <c r="E7" s="60"/>
    </row>
    <row r="8" spans="1:13" ht="17" x14ac:dyDescent="0.2">
      <c r="A8" s="18" t="s">
        <v>140</v>
      </c>
      <c r="B8" s="19">
        <v>42468</v>
      </c>
      <c r="C8" s="88"/>
      <c r="D8" s="88"/>
      <c r="E8" s="67"/>
    </row>
    <row r="9" spans="1:13" x14ac:dyDescent="0.2">
      <c r="A9" s="13" t="s">
        <v>4</v>
      </c>
      <c r="B9" s="14" t="s">
        <v>7</v>
      </c>
      <c r="C9" s="6"/>
      <c r="D9" s="6"/>
      <c r="E9" s="59"/>
    </row>
    <row r="10" spans="1:13" x14ac:dyDescent="0.2">
      <c r="A10" s="20" t="s">
        <v>86</v>
      </c>
      <c r="B10" s="21" t="s">
        <v>141</v>
      </c>
      <c r="C10" s="6"/>
      <c r="D10" s="6"/>
      <c r="E10" s="59"/>
    </row>
    <row r="11" spans="1:13" x14ac:dyDescent="0.2">
      <c r="A11" s="7"/>
    </row>
    <row r="12" spans="1:13" ht="35" thickBot="1" x14ac:dyDescent="0.25">
      <c r="A12" s="27" t="s">
        <v>8</v>
      </c>
      <c r="B12" s="27" t="s">
        <v>9</v>
      </c>
      <c r="C12" s="11" t="s">
        <v>174</v>
      </c>
      <c r="D12" s="11" t="s">
        <v>175</v>
      </c>
      <c r="E12" s="27" t="s">
        <v>10</v>
      </c>
      <c r="F12" s="73" t="s">
        <v>113</v>
      </c>
      <c r="G12" s="27" t="s">
        <v>70</v>
      </c>
      <c r="H12" s="27" t="s">
        <v>11</v>
      </c>
      <c r="I12" s="27" t="s">
        <v>0</v>
      </c>
      <c r="J12" s="27" t="s">
        <v>15</v>
      </c>
      <c r="K12" s="26"/>
      <c r="L12" s="26"/>
      <c r="M12" s="1"/>
    </row>
    <row r="13" spans="1:13" ht="52" thickTop="1" x14ac:dyDescent="0.2">
      <c r="A13" t="s">
        <v>36</v>
      </c>
      <c r="B13" t="s">
        <v>110</v>
      </c>
      <c r="C13" t="s">
        <v>196</v>
      </c>
      <c r="E13" s="28">
        <v>54146</v>
      </c>
      <c r="F13" t="s">
        <v>332</v>
      </c>
      <c r="G13" s="63" t="s">
        <v>125</v>
      </c>
      <c r="H13" s="62">
        <v>200</v>
      </c>
      <c r="I13" s="62">
        <v>3000</v>
      </c>
      <c r="J13" s="64"/>
      <c r="K13" s="65"/>
      <c r="L13" s="65"/>
    </row>
    <row r="14" spans="1:13" x14ac:dyDescent="0.2">
      <c r="A14" t="s">
        <v>36</v>
      </c>
      <c r="B14" t="s">
        <v>110</v>
      </c>
      <c r="C14" t="s">
        <v>197</v>
      </c>
      <c r="E14" s="28">
        <v>54147</v>
      </c>
      <c r="F14" t="s">
        <v>332</v>
      </c>
      <c r="G14" s="66" t="s">
        <v>126</v>
      </c>
      <c r="H14" s="62">
        <v>100</v>
      </c>
      <c r="I14" s="62">
        <v>3000</v>
      </c>
      <c r="J14" s="64"/>
      <c r="K14" s="66"/>
      <c r="L14" s="66"/>
    </row>
    <row r="15" spans="1:13" ht="51" x14ac:dyDescent="0.2">
      <c r="A15" t="s">
        <v>37</v>
      </c>
      <c r="B15" t="s">
        <v>111</v>
      </c>
      <c r="C15" t="s">
        <v>198</v>
      </c>
      <c r="E15" t="s">
        <v>41</v>
      </c>
      <c r="F15" s="62" t="s">
        <v>336</v>
      </c>
      <c r="G15" s="63" t="s">
        <v>242</v>
      </c>
      <c r="H15" s="62">
        <v>74</v>
      </c>
      <c r="I15" s="62">
        <v>1500</v>
      </c>
      <c r="J15" s="64"/>
      <c r="K15" s="65"/>
      <c r="L15" s="64"/>
    </row>
    <row r="16" spans="1:13" ht="51" x14ac:dyDescent="0.2">
      <c r="A16" t="s">
        <v>36</v>
      </c>
      <c r="B16" t="s">
        <v>110</v>
      </c>
      <c r="C16" t="s">
        <v>199</v>
      </c>
      <c r="E16" s="28">
        <v>54149</v>
      </c>
      <c r="F16" t="s">
        <v>332</v>
      </c>
      <c r="G16" s="63" t="s">
        <v>125</v>
      </c>
      <c r="H16" s="62">
        <v>70</v>
      </c>
      <c r="I16" s="62">
        <v>3000</v>
      </c>
      <c r="J16" s="64"/>
      <c r="K16" s="65"/>
      <c r="L16" s="65"/>
    </row>
    <row r="17" spans="1:12" ht="51" x14ac:dyDescent="0.2">
      <c r="A17" t="s">
        <v>36</v>
      </c>
      <c r="B17" t="s">
        <v>38</v>
      </c>
      <c r="C17" t="s">
        <v>200</v>
      </c>
      <c r="E17" s="28">
        <v>61610</v>
      </c>
      <c r="F17" s="62" t="s">
        <v>333</v>
      </c>
      <c r="G17" s="63" t="s">
        <v>128</v>
      </c>
      <c r="H17" s="62">
        <v>70</v>
      </c>
      <c r="I17" s="62">
        <v>3000</v>
      </c>
      <c r="J17" s="64"/>
      <c r="K17" s="65"/>
      <c r="L17" s="65"/>
    </row>
    <row r="18" spans="1:12" ht="34" x14ac:dyDescent="0.2">
      <c r="A18" t="s">
        <v>341</v>
      </c>
      <c r="B18" t="s">
        <v>29</v>
      </c>
      <c r="C18" t="s">
        <v>201</v>
      </c>
      <c r="E18" s="28">
        <v>23079</v>
      </c>
      <c r="F18" t="s">
        <v>330</v>
      </c>
      <c r="G18" s="65" t="s">
        <v>127</v>
      </c>
      <c r="H18" s="62">
        <v>65</v>
      </c>
      <c r="I18" s="62">
        <v>3000</v>
      </c>
      <c r="J18" s="64"/>
      <c r="K18" s="65"/>
      <c r="L18" s="64"/>
    </row>
    <row r="19" spans="1:12" x14ac:dyDescent="0.2">
      <c r="A19" t="s">
        <v>36</v>
      </c>
      <c r="B19" t="s">
        <v>110</v>
      </c>
      <c r="C19" t="s">
        <v>195</v>
      </c>
      <c r="E19" s="28">
        <v>54148</v>
      </c>
      <c r="F19" t="s">
        <v>332</v>
      </c>
      <c r="G19" s="66" t="s">
        <v>126</v>
      </c>
      <c r="H19" s="62">
        <v>10</v>
      </c>
      <c r="I19" s="62">
        <v>3000</v>
      </c>
      <c r="J19" s="64"/>
      <c r="K19" s="66"/>
      <c r="L19" s="66"/>
    </row>
    <row r="20" spans="1:12" ht="51" x14ac:dyDescent="0.2">
      <c r="A20" t="s">
        <v>37</v>
      </c>
      <c r="B20" t="s">
        <v>111</v>
      </c>
      <c r="C20" t="s">
        <v>202</v>
      </c>
      <c r="E20" t="s">
        <v>41</v>
      </c>
      <c r="F20" s="62" t="s">
        <v>336</v>
      </c>
      <c r="G20" s="63" t="s">
        <v>242</v>
      </c>
      <c r="H20" s="62">
        <v>11</v>
      </c>
      <c r="I20" s="62">
        <v>1500</v>
      </c>
      <c r="J20" s="64"/>
      <c r="K20" s="65"/>
      <c r="L20" s="64"/>
    </row>
    <row r="21" spans="1:12" x14ac:dyDescent="0.2">
      <c r="A21" s="56" t="s">
        <v>103</v>
      </c>
      <c r="B21" t="s">
        <v>143</v>
      </c>
      <c r="C21" t="s">
        <v>41</v>
      </c>
      <c r="F21" s="62"/>
      <c r="G21" s="63"/>
      <c r="H21" s="62">
        <v>10</v>
      </c>
      <c r="I21" s="62"/>
      <c r="J21" s="64"/>
      <c r="K21" s="65"/>
      <c r="L21" s="64"/>
    </row>
    <row r="22" spans="1:12" x14ac:dyDescent="0.2">
      <c r="A22" t="s">
        <v>39</v>
      </c>
      <c r="B22" t="s">
        <v>99</v>
      </c>
      <c r="C22" t="s">
        <v>41</v>
      </c>
      <c r="E22" s="29" t="s">
        <v>102</v>
      </c>
      <c r="F22" s="64" t="s">
        <v>41</v>
      </c>
      <c r="G22" s="64" t="s">
        <v>41</v>
      </c>
      <c r="H22" s="62">
        <v>9</v>
      </c>
      <c r="I22" s="62">
        <v>3000</v>
      </c>
      <c r="J22" s="64"/>
      <c r="K22" s="64"/>
      <c r="L22" s="64"/>
    </row>
    <row r="23" spans="1:12" x14ac:dyDescent="0.2">
      <c r="F23" s="64"/>
      <c r="G23" s="64"/>
      <c r="H23" s="64"/>
      <c r="I23" s="64"/>
      <c r="J23" s="64"/>
      <c r="K23" s="64"/>
      <c r="L23" s="64"/>
    </row>
    <row r="24" spans="1:12" x14ac:dyDescent="0.2">
      <c r="F24" s="64"/>
      <c r="G24" s="63"/>
      <c r="H24" s="64"/>
      <c r="I24" s="64"/>
      <c r="J24" s="64"/>
      <c r="K24" s="64"/>
      <c r="L24" s="64"/>
    </row>
    <row r="25" spans="1:12" x14ac:dyDescent="0.2">
      <c r="F25" s="64"/>
      <c r="G25" s="64"/>
      <c r="H25" s="64"/>
      <c r="I25" s="64"/>
      <c r="J25" s="64"/>
      <c r="K25" s="64"/>
      <c r="L25" s="64"/>
    </row>
  </sheetData>
  <mergeCells count="2">
    <mergeCell ref="A1:B1"/>
    <mergeCell ref="A7:B7"/>
  </mergeCells>
  <phoneticPr fontId="15" type="noConversion"/>
  <pageMargins left="0.75" right="0.75" top="1" bottom="1" header="0.5" footer="0.5"/>
  <pageSetup paperSize="3" scale="94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5"/>
  <sheetViews>
    <sheetView zoomScale="150" zoomScaleNormal="150" zoomScalePageLayoutView="150" workbookViewId="0">
      <selection activeCell="F12" sqref="F12"/>
    </sheetView>
  </sheetViews>
  <sheetFormatPr baseColWidth="10" defaultRowHeight="16" x14ac:dyDescent="0.2"/>
  <cols>
    <col min="1" max="1" width="20.6640625" bestFit="1" customWidth="1"/>
    <col min="2" max="2" width="25.33203125" bestFit="1" customWidth="1"/>
    <col min="3" max="4" width="25.33203125" customWidth="1"/>
    <col min="5" max="5" width="20.1640625" customWidth="1"/>
    <col min="6" max="6" width="17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1" x14ac:dyDescent="0.25">
      <c r="A1" s="238" t="s">
        <v>26</v>
      </c>
      <c r="B1" s="239"/>
      <c r="C1" s="91"/>
      <c r="D1" s="91"/>
    </row>
    <row r="2" spans="1:13" x14ac:dyDescent="0.2">
      <c r="A2" s="37" t="s">
        <v>1</v>
      </c>
      <c r="B2" s="41" t="s">
        <v>19</v>
      </c>
      <c r="C2" s="6"/>
      <c r="D2" s="6"/>
      <c r="E2" s="3"/>
    </row>
    <row r="3" spans="1:13" x14ac:dyDescent="0.2">
      <c r="A3" s="13" t="s">
        <v>14</v>
      </c>
      <c r="B3" s="14" t="s">
        <v>24</v>
      </c>
      <c r="C3" s="6"/>
      <c r="D3" s="6"/>
      <c r="E3" s="26"/>
    </row>
    <row r="4" spans="1:13" x14ac:dyDescent="0.2">
      <c r="A4" s="13" t="s">
        <v>12</v>
      </c>
      <c r="B4" s="82">
        <v>1826</v>
      </c>
      <c r="C4" s="6" t="s">
        <v>346</v>
      </c>
      <c r="D4" s="6" t="s">
        <v>347</v>
      </c>
      <c r="E4" s="26"/>
    </row>
    <row r="5" spans="1:13" x14ac:dyDescent="0.2">
      <c r="A5" s="13" t="s">
        <v>2</v>
      </c>
      <c r="B5" s="83">
        <f>[1]ALL_DEPLOY_AND_RECOVERY_LOCS!$F$29</f>
        <v>36.701937999999998</v>
      </c>
      <c r="C5" s="83">
        <v>36.701937999999998</v>
      </c>
      <c r="D5" s="219">
        <f>B5-C5</f>
        <v>0</v>
      </c>
    </row>
    <row r="6" spans="1:13" x14ac:dyDescent="0.2">
      <c r="A6" s="13" t="s">
        <v>3</v>
      </c>
      <c r="B6" s="83">
        <f>[1]ALL_DEPLOY_AND_RECOVERY_LOCS!$E$29</f>
        <v>-122.089389</v>
      </c>
      <c r="C6" s="83">
        <v>-122.089389</v>
      </c>
      <c r="D6" s="219">
        <f>B6-C6</f>
        <v>0</v>
      </c>
      <c r="E6" s="26"/>
    </row>
    <row r="7" spans="1:13" x14ac:dyDescent="0.2">
      <c r="A7" s="16"/>
      <c r="B7" s="17"/>
      <c r="C7" s="87"/>
      <c r="D7" s="87"/>
      <c r="E7" s="1"/>
    </row>
    <row r="8" spans="1:13" ht="17" x14ac:dyDescent="0.2">
      <c r="A8" s="18" t="s">
        <v>140</v>
      </c>
      <c r="B8" s="19">
        <v>42478</v>
      </c>
      <c r="C8" s="88"/>
      <c r="D8" s="88"/>
      <c r="G8" t="s">
        <v>226</v>
      </c>
      <c r="H8" t="s">
        <v>226</v>
      </c>
      <c r="I8" t="s">
        <v>226</v>
      </c>
      <c r="J8" t="s">
        <v>226</v>
      </c>
      <c r="K8" t="s">
        <v>226</v>
      </c>
      <c r="L8" t="s">
        <v>226</v>
      </c>
    </row>
    <row r="9" spans="1:13" x14ac:dyDescent="0.2">
      <c r="A9" s="13" t="s">
        <v>4</v>
      </c>
      <c r="B9" s="14" t="s">
        <v>25</v>
      </c>
      <c r="C9" s="6"/>
      <c r="D9" s="6"/>
    </row>
    <row r="10" spans="1:13" x14ac:dyDescent="0.2">
      <c r="A10" s="42" t="s">
        <v>86</v>
      </c>
      <c r="B10" s="43" t="s">
        <v>138</v>
      </c>
      <c r="C10" s="3"/>
      <c r="D10" s="3"/>
    </row>
    <row r="11" spans="1:13" x14ac:dyDescent="0.2">
      <c r="A11" s="7"/>
    </row>
    <row r="12" spans="1:13" ht="35" thickBot="1" x14ac:dyDescent="0.25">
      <c r="A12" s="27" t="s">
        <v>8</v>
      </c>
      <c r="B12" s="27" t="s">
        <v>9</v>
      </c>
      <c r="C12" s="11" t="s">
        <v>174</v>
      </c>
      <c r="D12" s="11" t="s">
        <v>175</v>
      </c>
      <c r="E12" s="27" t="s">
        <v>10</v>
      </c>
      <c r="F12" s="73" t="s">
        <v>113</v>
      </c>
      <c r="G12" s="27" t="s">
        <v>70</v>
      </c>
      <c r="H12" s="27" t="s">
        <v>11</v>
      </c>
      <c r="I12" s="27" t="s">
        <v>0</v>
      </c>
      <c r="J12" s="27" t="s">
        <v>15</v>
      </c>
      <c r="K12" s="1"/>
      <c r="L12" s="1"/>
      <c r="M12" s="1"/>
    </row>
    <row r="13" spans="1:13" ht="17" thickTop="1" x14ac:dyDescent="0.2">
      <c r="A13" t="s">
        <v>40</v>
      </c>
      <c r="C13" t="s">
        <v>41</v>
      </c>
      <c r="E13" s="55" t="s">
        <v>117</v>
      </c>
      <c r="F13" t="s">
        <v>93</v>
      </c>
      <c r="G13" t="s">
        <v>226</v>
      </c>
      <c r="H13" t="s">
        <v>226</v>
      </c>
      <c r="I13" t="s">
        <v>226</v>
      </c>
      <c r="J13" t="s">
        <v>226</v>
      </c>
      <c r="K13" t="s">
        <v>226</v>
      </c>
      <c r="L13" t="s">
        <v>226</v>
      </c>
    </row>
    <row r="14" spans="1:13" ht="119" x14ac:dyDescent="0.2">
      <c r="A14" t="s">
        <v>107</v>
      </c>
      <c r="B14" t="s">
        <v>108</v>
      </c>
      <c r="C14" t="s">
        <v>203</v>
      </c>
      <c r="E14" s="32">
        <v>11720</v>
      </c>
      <c r="F14" s="215" t="s">
        <v>337</v>
      </c>
      <c r="G14" s="215" t="s">
        <v>322</v>
      </c>
      <c r="H14" s="215" t="s">
        <v>323</v>
      </c>
    </row>
    <row r="15" spans="1:13" x14ac:dyDescent="0.2">
      <c r="A15" s="56" t="s">
        <v>103</v>
      </c>
      <c r="B15" t="s">
        <v>160</v>
      </c>
      <c r="C15" t="s">
        <v>41</v>
      </c>
      <c r="E15" s="32"/>
      <c r="F15" s="32"/>
      <c r="G15" s="32"/>
      <c r="H15">
        <v>4</v>
      </c>
    </row>
    <row r="16" spans="1:13" ht="17" x14ac:dyDescent="0.2">
      <c r="A16" t="s">
        <v>100</v>
      </c>
      <c r="B16" t="s">
        <v>92</v>
      </c>
      <c r="C16" t="s">
        <v>41</v>
      </c>
      <c r="E16" s="57" t="s">
        <v>109</v>
      </c>
      <c r="F16" s="32"/>
      <c r="G16" s="32"/>
      <c r="H16">
        <v>4</v>
      </c>
    </row>
    <row r="18" spans="7:12" x14ac:dyDescent="0.2">
      <c r="G18" t="s">
        <v>226</v>
      </c>
      <c r="H18" t="s">
        <v>226</v>
      </c>
      <c r="I18" t="s">
        <v>226</v>
      </c>
      <c r="J18" t="s">
        <v>226</v>
      </c>
      <c r="K18" t="s">
        <v>226</v>
      </c>
      <c r="L18" t="s">
        <v>226</v>
      </c>
    </row>
    <row r="30" spans="7:12" x14ac:dyDescent="0.2">
      <c r="G30" t="s">
        <v>226</v>
      </c>
      <c r="H30" t="s">
        <v>226</v>
      </c>
      <c r="I30" t="s">
        <v>226</v>
      </c>
      <c r="J30" t="s">
        <v>226</v>
      </c>
      <c r="K30" t="s">
        <v>226</v>
      </c>
      <c r="L30" t="s">
        <v>226</v>
      </c>
    </row>
    <row r="35" spans="7:12" x14ac:dyDescent="0.2">
      <c r="G35" t="s">
        <v>226</v>
      </c>
      <c r="H35" t="s">
        <v>226</v>
      </c>
      <c r="I35" t="s">
        <v>226</v>
      </c>
      <c r="J35" t="s">
        <v>226</v>
      </c>
      <c r="K35" t="s">
        <v>226</v>
      </c>
      <c r="L35" t="s">
        <v>226</v>
      </c>
    </row>
  </sheetData>
  <mergeCells count="1">
    <mergeCell ref="A1:B1"/>
  </mergeCells>
  <phoneticPr fontId="15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5"/>
  <sheetViews>
    <sheetView zoomScale="175" zoomScaleNormal="175" zoomScalePageLayoutView="175" workbookViewId="0">
      <selection activeCell="F12" sqref="F12"/>
    </sheetView>
  </sheetViews>
  <sheetFormatPr baseColWidth="10" defaultRowHeight="16" x14ac:dyDescent="0.2"/>
  <cols>
    <col min="1" max="1" width="19.83203125" customWidth="1"/>
    <col min="2" max="2" width="15.83203125" customWidth="1"/>
    <col min="3" max="3" width="34.33203125" customWidth="1"/>
    <col min="4" max="4" width="12.1640625" customWidth="1"/>
    <col min="5" max="5" width="18.1640625" customWidth="1"/>
    <col min="6" max="6" width="46.5" bestFit="1" customWidth="1"/>
    <col min="7" max="7" width="13.83203125" bestFit="1" customWidth="1"/>
    <col min="8" max="8" width="19.5" bestFit="1" customWidth="1"/>
    <col min="9" max="9" width="15.33203125" bestFit="1" customWidth="1"/>
    <col min="10" max="10" width="27.6640625" bestFit="1" customWidth="1"/>
  </cols>
  <sheetData>
    <row r="1" spans="1:13" ht="21" x14ac:dyDescent="0.25">
      <c r="A1" s="238" t="s">
        <v>35</v>
      </c>
      <c r="B1" s="239"/>
      <c r="C1" s="91"/>
      <c r="D1" s="91"/>
    </row>
    <row r="2" spans="1:13" x14ac:dyDescent="0.2">
      <c r="A2" s="37" t="s">
        <v>1</v>
      </c>
      <c r="B2" s="41" t="s">
        <v>19</v>
      </c>
      <c r="C2" s="6"/>
      <c r="D2" s="6"/>
      <c r="E2" s="3"/>
    </row>
    <row r="3" spans="1:13" x14ac:dyDescent="0.2">
      <c r="A3" s="13" t="s">
        <v>14</v>
      </c>
      <c r="B3" s="14" t="s">
        <v>27</v>
      </c>
      <c r="C3" s="6"/>
      <c r="D3" s="6"/>
      <c r="E3" s="26"/>
    </row>
    <row r="4" spans="1:13" s="32" customFormat="1" x14ac:dyDescent="0.2">
      <c r="A4" s="100" t="s">
        <v>12</v>
      </c>
      <c r="B4" s="82">
        <v>1849</v>
      </c>
      <c r="C4" s="6" t="s">
        <v>346</v>
      </c>
      <c r="D4" s="6" t="s">
        <v>347</v>
      </c>
      <c r="E4" s="31"/>
      <c r="F4" s="62" t="s">
        <v>336</v>
      </c>
    </row>
    <row r="5" spans="1:13" s="32" customFormat="1" x14ac:dyDescent="0.2">
      <c r="A5" s="100" t="s">
        <v>2</v>
      </c>
      <c r="B5" s="83">
        <f>[1]ALL_DEPLOY_AND_RECOVERY_LOCS!$F$30</f>
        <v>36.701784000000004</v>
      </c>
      <c r="C5" s="83">
        <v>36.701784000000004</v>
      </c>
      <c r="D5" s="219">
        <f>B5-C5</f>
        <v>0</v>
      </c>
      <c r="E5" s="31"/>
      <c r="F5" t="s">
        <v>332</v>
      </c>
    </row>
    <row r="6" spans="1:13" s="32" customFormat="1" x14ac:dyDescent="0.2">
      <c r="A6" s="100" t="s">
        <v>3</v>
      </c>
      <c r="B6" s="83">
        <f>[1]ALL_DEPLOY_AND_RECOVERY_LOCS!$E$30</f>
        <v>-122.0984</v>
      </c>
      <c r="C6" s="83">
        <v>-122.0984</v>
      </c>
      <c r="D6" s="219">
        <f>B6-C6</f>
        <v>0</v>
      </c>
      <c r="F6" s="62" t="s">
        <v>333</v>
      </c>
    </row>
    <row r="7" spans="1:13" s="32" customFormat="1" x14ac:dyDescent="0.2">
      <c r="A7" s="101"/>
      <c r="B7" s="102"/>
      <c r="C7" s="103"/>
      <c r="D7" s="103"/>
      <c r="E7" s="71"/>
      <c r="F7" t="s">
        <v>330</v>
      </c>
    </row>
    <row r="8" spans="1:13" ht="17" x14ac:dyDescent="0.2">
      <c r="A8" s="18" t="s">
        <v>140</v>
      </c>
      <c r="B8" s="19">
        <v>42480</v>
      </c>
      <c r="C8" s="88"/>
      <c r="D8" s="88"/>
      <c r="E8" s="3"/>
      <c r="G8" t="s">
        <v>226</v>
      </c>
      <c r="H8" t="s">
        <v>226</v>
      </c>
      <c r="I8" t="s">
        <v>226</v>
      </c>
      <c r="J8" t="s">
        <v>226</v>
      </c>
      <c r="K8" t="s">
        <v>226</v>
      </c>
      <c r="L8" t="s">
        <v>226</v>
      </c>
    </row>
    <row r="9" spans="1:13" x14ac:dyDescent="0.2">
      <c r="A9" s="13" t="s">
        <v>4</v>
      </c>
      <c r="B9" s="14" t="s">
        <v>25</v>
      </c>
      <c r="C9" s="6"/>
      <c r="D9" s="6"/>
    </row>
    <row r="10" spans="1:13" x14ac:dyDescent="0.2">
      <c r="A10" s="20" t="s">
        <v>112</v>
      </c>
      <c r="B10" s="21" t="s">
        <v>139</v>
      </c>
      <c r="C10" s="6"/>
      <c r="D10" s="6"/>
    </row>
    <row r="11" spans="1:13" x14ac:dyDescent="0.2">
      <c r="A11" s="7"/>
    </row>
    <row r="12" spans="1:13" ht="18" thickBot="1" x14ac:dyDescent="0.25">
      <c r="A12" s="44" t="s">
        <v>8</v>
      </c>
      <c r="B12" s="44" t="s">
        <v>9</v>
      </c>
      <c r="C12" s="11" t="s">
        <v>174</v>
      </c>
      <c r="D12" s="11" t="s">
        <v>175</v>
      </c>
      <c r="E12" s="44" t="s">
        <v>10</v>
      </c>
      <c r="F12" s="73" t="s">
        <v>113</v>
      </c>
      <c r="G12" s="44" t="s">
        <v>70</v>
      </c>
      <c r="H12" s="44" t="s">
        <v>11</v>
      </c>
      <c r="I12" s="44" t="s">
        <v>0</v>
      </c>
      <c r="J12" s="44" t="s">
        <v>15</v>
      </c>
      <c r="K12" s="1"/>
      <c r="L12" s="1"/>
      <c r="M12" s="1"/>
    </row>
    <row r="13" spans="1:13" ht="17" thickTop="1" x14ac:dyDescent="0.2">
      <c r="A13" s="55" t="s">
        <v>120</v>
      </c>
      <c r="B13" s="55" t="s">
        <v>156</v>
      </c>
      <c r="C13" t="s">
        <v>41</v>
      </c>
      <c r="D13" s="55"/>
      <c r="E13" t="s">
        <v>157</v>
      </c>
      <c r="F13" s="55" t="s">
        <v>101</v>
      </c>
      <c r="G13" t="s">
        <v>226</v>
      </c>
      <c r="H13" t="s">
        <v>226</v>
      </c>
      <c r="I13" t="s">
        <v>226</v>
      </c>
      <c r="J13" t="s">
        <v>226</v>
      </c>
      <c r="K13" t="s">
        <v>226</v>
      </c>
      <c r="L13" t="s">
        <v>226</v>
      </c>
    </row>
    <row r="14" spans="1:13" x14ac:dyDescent="0.2">
      <c r="A14" s="46" t="s">
        <v>63</v>
      </c>
      <c r="B14" s="46" t="s">
        <v>173</v>
      </c>
      <c r="C14" s="46" t="s">
        <v>204</v>
      </c>
      <c r="D14" s="46"/>
      <c r="E14" s="45" t="s">
        <v>65</v>
      </c>
      <c r="F14" s="46" t="s">
        <v>335</v>
      </c>
      <c r="G14" t="s">
        <v>155</v>
      </c>
      <c r="H14" s="46">
        <v>300</v>
      </c>
      <c r="I14" s="45"/>
      <c r="J14" s="45" t="s">
        <v>72</v>
      </c>
    </row>
    <row r="15" spans="1:13" x14ac:dyDescent="0.2">
      <c r="A15" s="46" t="s">
        <v>56</v>
      </c>
      <c r="B15" s="46" t="s">
        <v>57</v>
      </c>
      <c r="C15" t="s">
        <v>205</v>
      </c>
      <c r="D15" s="46"/>
      <c r="E15" s="45" t="s">
        <v>58</v>
      </c>
      <c r="F15" s="45" t="s">
        <v>59</v>
      </c>
      <c r="G15" s="30" t="s">
        <v>243</v>
      </c>
      <c r="H15" s="46">
        <v>300</v>
      </c>
      <c r="I15" s="45">
        <v>6000</v>
      </c>
      <c r="J15" s="45" t="s">
        <v>60</v>
      </c>
    </row>
    <row r="16" spans="1:13" x14ac:dyDescent="0.2">
      <c r="A16" s="56" t="s">
        <v>41</v>
      </c>
      <c r="B16" s="46" t="s">
        <v>91</v>
      </c>
      <c r="C16" t="s">
        <v>206</v>
      </c>
      <c r="D16" s="46"/>
      <c r="E16" s="45" t="s">
        <v>58</v>
      </c>
      <c r="F16" s="216" t="s">
        <v>336</v>
      </c>
      <c r="G16" s="31" t="s">
        <v>244</v>
      </c>
      <c r="H16" s="46">
        <v>300</v>
      </c>
      <c r="I16" s="45"/>
      <c r="J16" s="45"/>
    </row>
    <row r="17" spans="1:12" x14ac:dyDescent="0.2">
      <c r="A17" t="s">
        <v>341</v>
      </c>
      <c r="B17" s="46" t="s">
        <v>62</v>
      </c>
      <c r="C17" s="46" t="s">
        <v>207</v>
      </c>
      <c r="D17" s="46"/>
      <c r="E17" s="45" t="s">
        <v>67</v>
      </c>
      <c r="F17" s="45" t="s">
        <v>330</v>
      </c>
      <c r="G17" s="46" t="s">
        <v>122</v>
      </c>
      <c r="H17" s="46">
        <v>70</v>
      </c>
      <c r="I17" s="45"/>
      <c r="J17" s="45" t="s">
        <v>71</v>
      </c>
    </row>
    <row r="18" spans="1:12" x14ac:dyDescent="0.2">
      <c r="A18" s="46" t="s">
        <v>56</v>
      </c>
      <c r="B18" s="46" t="s">
        <v>57</v>
      </c>
      <c r="C18" t="s">
        <v>208</v>
      </c>
      <c r="D18" s="46"/>
      <c r="E18" s="45" t="s">
        <v>58</v>
      </c>
      <c r="F18" s="45" t="s">
        <v>59</v>
      </c>
      <c r="G18" s="30" t="s">
        <v>243</v>
      </c>
      <c r="H18" t="s">
        <v>226</v>
      </c>
      <c r="I18" t="s">
        <v>226</v>
      </c>
      <c r="J18" t="s">
        <v>226</v>
      </c>
      <c r="K18" t="s">
        <v>226</v>
      </c>
      <c r="L18" t="s">
        <v>226</v>
      </c>
    </row>
    <row r="19" spans="1:12" x14ac:dyDescent="0.2">
      <c r="A19" s="56" t="s">
        <v>41</v>
      </c>
      <c r="B19" s="46" t="s">
        <v>61</v>
      </c>
      <c r="C19" t="s">
        <v>209</v>
      </c>
      <c r="D19" s="46"/>
      <c r="E19" s="45" t="s">
        <v>58</v>
      </c>
      <c r="F19" s="216" t="s">
        <v>336</v>
      </c>
      <c r="G19" s="31" t="s">
        <v>244</v>
      </c>
      <c r="H19" s="46">
        <v>10</v>
      </c>
      <c r="I19" s="45"/>
      <c r="J19" s="45"/>
    </row>
    <row r="20" spans="1:12" x14ac:dyDescent="0.2">
      <c r="A20" s="46" t="s">
        <v>63</v>
      </c>
      <c r="B20" s="46" t="s">
        <v>154</v>
      </c>
      <c r="C20" s="46" t="s">
        <v>210</v>
      </c>
      <c r="D20" s="46"/>
      <c r="E20" s="45" t="s">
        <v>66</v>
      </c>
      <c r="F20" s="46" t="s">
        <v>335</v>
      </c>
      <c r="G20" s="46" t="s">
        <v>123</v>
      </c>
      <c r="H20" s="46">
        <v>10</v>
      </c>
      <c r="I20" s="45"/>
      <c r="J20" s="45" t="s">
        <v>72</v>
      </c>
    </row>
    <row r="21" spans="1:12" x14ac:dyDescent="0.2">
      <c r="A21" s="56" t="s">
        <v>103</v>
      </c>
      <c r="B21" s="46" t="s">
        <v>161</v>
      </c>
      <c r="C21" s="56" t="s">
        <v>41</v>
      </c>
      <c r="D21" s="46"/>
      <c r="E21" s="45"/>
      <c r="F21" s="45"/>
      <c r="G21" s="46"/>
      <c r="H21" s="46">
        <v>4</v>
      </c>
      <c r="I21" s="45"/>
      <c r="J21" s="45"/>
    </row>
    <row r="22" spans="1:12" x14ac:dyDescent="0.2">
      <c r="A22" s="46" t="s">
        <v>124</v>
      </c>
      <c r="B22" s="56" t="s">
        <v>92</v>
      </c>
      <c r="C22" s="56" t="s">
        <v>41</v>
      </c>
      <c r="D22" s="56"/>
      <c r="E22" s="46">
        <v>1315</v>
      </c>
      <c r="F22" s="45" t="s">
        <v>87</v>
      </c>
      <c r="G22" s="46"/>
      <c r="H22" s="46">
        <v>4</v>
      </c>
      <c r="I22" s="45"/>
      <c r="J22" s="45"/>
    </row>
    <row r="23" spans="1:12" x14ac:dyDescent="0.2">
      <c r="A23" s="46"/>
      <c r="B23" s="46"/>
      <c r="C23" s="46"/>
      <c r="D23" s="46"/>
    </row>
    <row r="30" spans="1:12" x14ac:dyDescent="0.2">
      <c r="G30" t="s">
        <v>226</v>
      </c>
      <c r="H30" t="s">
        <v>226</v>
      </c>
      <c r="I30" t="s">
        <v>226</v>
      </c>
      <c r="J30" t="s">
        <v>226</v>
      </c>
      <c r="K30" t="s">
        <v>226</v>
      </c>
      <c r="L30" t="s">
        <v>226</v>
      </c>
    </row>
    <row r="35" spans="7:12" x14ac:dyDescent="0.2">
      <c r="G35" t="s">
        <v>226</v>
      </c>
      <c r="H35" t="s">
        <v>226</v>
      </c>
      <c r="I35" t="s">
        <v>226</v>
      </c>
      <c r="J35" t="s">
        <v>226</v>
      </c>
      <c r="K35" t="s">
        <v>226</v>
      </c>
      <c r="L35" t="s">
        <v>226</v>
      </c>
    </row>
  </sheetData>
  <mergeCells count="1">
    <mergeCell ref="A1:B1"/>
  </mergeCells>
  <phoneticPr fontId="15" type="noConversion"/>
  <pageMargins left="0.75" right="0.75" top="1" bottom="1" header="0.5" footer="0.5"/>
  <pageSetup paperSize="3" scale="92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2"/>
  <sheetViews>
    <sheetView topLeftCell="B1" workbookViewId="0">
      <selection activeCell="G12" sqref="G12"/>
    </sheetView>
  </sheetViews>
  <sheetFormatPr baseColWidth="10" defaultRowHeight="16" x14ac:dyDescent="0.2"/>
  <cols>
    <col min="1" max="1" width="20.5" bestFit="1" customWidth="1"/>
    <col min="2" max="4" width="38.1640625" customWidth="1"/>
    <col min="5" max="5" width="24.1640625" bestFit="1" customWidth="1"/>
    <col min="6" max="6" width="9.33203125" bestFit="1" customWidth="1"/>
    <col min="7" max="7" width="59.5" bestFit="1" customWidth="1"/>
    <col min="8" max="8" width="13.83203125" bestFit="1" customWidth="1"/>
    <col min="9" max="9" width="19.5" bestFit="1" customWidth="1"/>
    <col min="10" max="10" width="15.33203125" bestFit="1" customWidth="1"/>
    <col min="11" max="11" width="27.6640625" bestFit="1" customWidth="1"/>
  </cols>
  <sheetData>
    <row r="1" spans="1:11" x14ac:dyDescent="0.2">
      <c r="A1" s="246" t="s">
        <v>245</v>
      </c>
      <c r="B1" s="247"/>
      <c r="C1" s="93"/>
      <c r="D1" s="93"/>
    </row>
    <row r="2" spans="1:11" x14ac:dyDescent="0.2">
      <c r="A2" s="37" t="s">
        <v>1</v>
      </c>
      <c r="B2" s="41" t="s">
        <v>19</v>
      </c>
      <c r="C2" s="6"/>
      <c r="D2" s="6"/>
    </row>
    <row r="3" spans="1:11" x14ac:dyDescent="0.2">
      <c r="A3" s="13" t="s">
        <v>14</v>
      </c>
      <c r="B3" s="14" t="s">
        <v>28</v>
      </c>
      <c r="C3" s="6"/>
      <c r="D3" s="6"/>
    </row>
    <row r="4" spans="1:11" x14ac:dyDescent="0.2">
      <c r="A4" s="13" t="s">
        <v>12</v>
      </c>
      <c r="B4" s="14">
        <v>1836.7</v>
      </c>
      <c r="C4" s="6" t="s">
        <v>346</v>
      </c>
      <c r="D4" s="6" t="s">
        <v>347</v>
      </c>
    </row>
    <row r="5" spans="1:11" x14ac:dyDescent="0.2">
      <c r="A5" s="13" t="s">
        <v>2</v>
      </c>
      <c r="B5" s="198">
        <f>[1]ALL_DEPLOY_AND_RECOVERY_LOCS!$F$31</f>
        <v>36.701708000000004</v>
      </c>
      <c r="C5" s="198">
        <v>36.701708000000004</v>
      </c>
      <c r="D5" s="219">
        <f>B5-C5</f>
        <v>0</v>
      </c>
    </row>
    <row r="6" spans="1:11" x14ac:dyDescent="0.2">
      <c r="A6" s="13" t="s">
        <v>3</v>
      </c>
      <c r="B6" s="198">
        <f>[1]ALL_DEPLOY_AND_RECOVERY_LOCS!$E$31</f>
        <v>-122.093835</v>
      </c>
      <c r="C6" s="198">
        <v>-122.093835</v>
      </c>
      <c r="D6" s="219">
        <f>B6-C6</f>
        <v>0</v>
      </c>
    </row>
    <row r="7" spans="1:11" x14ac:dyDescent="0.2">
      <c r="A7" s="16"/>
      <c r="B7" s="14"/>
      <c r="C7" s="87"/>
      <c r="D7" s="87"/>
    </row>
    <row r="8" spans="1:11" ht="17" x14ac:dyDescent="0.2">
      <c r="A8" s="18" t="s">
        <v>140</v>
      </c>
      <c r="B8" s="19">
        <v>42477</v>
      </c>
      <c r="C8" s="88"/>
      <c r="D8" s="88"/>
    </row>
    <row r="9" spans="1:11" x14ac:dyDescent="0.2">
      <c r="A9" s="13" t="s">
        <v>4</v>
      </c>
      <c r="B9" s="14" t="s">
        <v>25</v>
      </c>
      <c r="C9" s="6"/>
      <c r="D9" s="6"/>
    </row>
    <row r="10" spans="1:11" x14ac:dyDescent="0.2">
      <c r="A10" s="20" t="s">
        <v>86</v>
      </c>
      <c r="B10" s="21">
        <v>96</v>
      </c>
      <c r="C10" s="6"/>
      <c r="D10" s="6"/>
    </row>
    <row r="11" spans="1:11" x14ac:dyDescent="0.2">
      <c r="A11" s="6"/>
      <c r="B11" s="3"/>
      <c r="C11" s="3"/>
      <c r="D11" s="3"/>
    </row>
    <row r="12" spans="1:11" s="53" customFormat="1" ht="35" thickBot="1" x14ac:dyDescent="0.25">
      <c r="A12" s="49" t="s">
        <v>8</v>
      </c>
      <c r="B12" s="49" t="s">
        <v>9</v>
      </c>
      <c r="C12" s="11" t="s">
        <v>174</v>
      </c>
      <c r="D12" s="11" t="s">
        <v>175</v>
      </c>
      <c r="E12" s="50" t="s">
        <v>151</v>
      </c>
      <c r="F12" s="49" t="s">
        <v>152</v>
      </c>
      <c r="G12" s="73" t="s">
        <v>113</v>
      </c>
      <c r="H12" s="51" t="s">
        <v>70</v>
      </c>
      <c r="I12" s="49" t="s">
        <v>11</v>
      </c>
      <c r="J12" s="52" t="s">
        <v>0</v>
      </c>
      <c r="K12" s="52" t="s">
        <v>15</v>
      </c>
    </row>
    <row r="13" spans="1:11" ht="17" thickTop="1" x14ac:dyDescent="0.2">
      <c r="A13" t="s">
        <v>341</v>
      </c>
      <c r="B13" s="45" t="s">
        <v>29</v>
      </c>
      <c r="C13" s="45" t="s">
        <v>246</v>
      </c>
      <c r="D13" s="45"/>
      <c r="E13" s="48">
        <v>23119</v>
      </c>
      <c r="F13" s="45">
        <v>1857</v>
      </c>
      <c r="G13" s="45" t="s">
        <v>338</v>
      </c>
      <c r="H13" s="2" t="s">
        <v>68</v>
      </c>
      <c r="I13" s="204">
        <v>0.5</v>
      </c>
    </row>
    <row r="14" spans="1:11" x14ac:dyDescent="0.2">
      <c r="A14" t="s">
        <v>341</v>
      </c>
      <c r="B14" s="45" t="s">
        <v>30</v>
      </c>
      <c r="C14" s="45" t="s">
        <v>247</v>
      </c>
      <c r="D14" s="45"/>
      <c r="E14" s="48">
        <v>21053</v>
      </c>
      <c r="F14" s="45">
        <v>1826</v>
      </c>
      <c r="G14" s="45" t="s">
        <v>338</v>
      </c>
      <c r="H14" s="2" t="s">
        <v>68</v>
      </c>
      <c r="I14" s="204">
        <v>0.5</v>
      </c>
    </row>
    <row r="15" spans="1:11" x14ac:dyDescent="0.2">
      <c r="A15" t="s">
        <v>341</v>
      </c>
      <c r="B15" s="45" t="s">
        <v>31</v>
      </c>
      <c r="C15" s="46" t="s">
        <v>248</v>
      </c>
      <c r="D15" s="45"/>
      <c r="E15" s="54">
        <v>20662</v>
      </c>
      <c r="F15" s="48">
        <v>1827</v>
      </c>
      <c r="G15" s="45" t="s">
        <v>338</v>
      </c>
      <c r="H15" s="2" t="s">
        <v>68</v>
      </c>
      <c r="I15" s="204">
        <v>0.5</v>
      </c>
    </row>
    <row r="16" spans="1:11" x14ac:dyDescent="0.2">
      <c r="A16" s="45" t="s">
        <v>34</v>
      </c>
      <c r="B16" s="45" t="s">
        <v>105</v>
      </c>
      <c r="C16" s="46" t="s">
        <v>249</v>
      </c>
      <c r="D16" s="45"/>
      <c r="E16" s="54" t="s">
        <v>158</v>
      </c>
      <c r="F16" s="45">
        <v>1553</v>
      </c>
      <c r="G16" s="45" t="s">
        <v>339</v>
      </c>
      <c r="H16" s="2" t="s">
        <v>68</v>
      </c>
      <c r="I16" s="204">
        <v>1</v>
      </c>
    </row>
    <row r="17" spans="1:9" x14ac:dyDescent="0.2">
      <c r="A17" t="s">
        <v>342</v>
      </c>
      <c r="B17" s="45" t="s">
        <v>324</v>
      </c>
      <c r="C17" s="46" t="s">
        <v>250</v>
      </c>
      <c r="D17" s="45"/>
      <c r="E17" s="48" t="s">
        <v>114</v>
      </c>
      <c r="F17" s="45">
        <v>1688</v>
      </c>
      <c r="G17" s="68" t="s">
        <v>340</v>
      </c>
      <c r="H17" s="2" t="s">
        <v>69</v>
      </c>
      <c r="I17" s="204">
        <v>0.8</v>
      </c>
    </row>
    <row r="18" spans="1:9" x14ac:dyDescent="0.2">
      <c r="A18" s="45" t="s">
        <v>32</v>
      </c>
      <c r="B18" s="45" t="s">
        <v>106</v>
      </c>
      <c r="C18" s="46" t="s">
        <v>251</v>
      </c>
      <c r="D18" s="45"/>
      <c r="E18" s="48">
        <v>980</v>
      </c>
      <c r="F18" s="48">
        <v>1692</v>
      </c>
      <c r="G18" s="45" t="s">
        <v>343</v>
      </c>
      <c r="H18" s="2" t="s">
        <v>68</v>
      </c>
      <c r="I18" s="204">
        <v>0.5</v>
      </c>
    </row>
    <row r="19" spans="1:9" x14ac:dyDescent="0.2">
      <c r="A19" s="45" t="s">
        <v>33</v>
      </c>
      <c r="B19" s="45" t="s">
        <v>325</v>
      </c>
      <c r="C19" s="46" t="s">
        <v>252</v>
      </c>
      <c r="D19" s="45"/>
      <c r="E19" s="54" t="s">
        <v>159</v>
      </c>
      <c r="F19" s="48">
        <v>1815</v>
      </c>
      <c r="G19" s="46" t="s">
        <v>335</v>
      </c>
      <c r="H19" s="2" t="s">
        <v>68</v>
      </c>
      <c r="I19" s="204">
        <v>0.5</v>
      </c>
    </row>
    <row r="20" spans="1:9" x14ac:dyDescent="0.2">
      <c r="A20" s="45" t="s">
        <v>100</v>
      </c>
      <c r="B20" s="45" t="s">
        <v>92</v>
      </c>
      <c r="C20" t="s">
        <v>41</v>
      </c>
      <c r="D20" s="45"/>
      <c r="E20" s="47"/>
      <c r="G20" s="45" t="s">
        <v>104</v>
      </c>
    </row>
    <row r="21" spans="1:9" x14ac:dyDescent="0.2">
      <c r="A21" s="45" t="s">
        <v>103</v>
      </c>
      <c r="B21" s="45" t="s">
        <v>115</v>
      </c>
      <c r="C21" t="s">
        <v>41</v>
      </c>
      <c r="D21" s="45"/>
      <c r="E21" s="45"/>
      <c r="G21" s="45" t="s">
        <v>116</v>
      </c>
    </row>
    <row r="22" spans="1:9" x14ac:dyDescent="0.2">
      <c r="B22" s="2"/>
      <c r="C22" s="2"/>
      <c r="D22" s="2"/>
    </row>
  </sheetData>
  <mergeCells count="1">
    <mergeCell ref="A1:B1"/>
  </mergeCells>
  <phoneticPr fontId="15" type="noConversion"/>
  <pageMargins left="0.75" right="0.75" top="1" bottom="1" header="0.5" footer="0.5"/>
  <pageSetup paperSize="3" scale="8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MS0</vt:lpstr>
      <vt:lpstr>MS1_300m</vt:lpstr>
      <vt:lpstr>MS2_500m</vt:lpstr>
      <vt:lpstr>MS3_800m</vt:lpstr>
      <vt:lpstr>MS4_1300m</vt:lpstr>
      <vt:lpstr>MS5_1500m</vt:lpstr>
      <vt:lpstr>MS6_1800m</vt:lpstr>
      <vt:lpstr>MS7_1900</vt:lpstr>
      <vt:lpstr>SIN_1850m</vt:lpstr>
      <vt:lpstr>All Instruments</vt:lpstr>
      <vt:lpstr>SedTraps</vt:lpstr>
      <vt:lpstr>'All Instruments'!Print_Area</vt:lpstr>
      <vt:lpstr>MS0!Print_Area</vt:lpstr>
      <vt:lpstr>MS1_300m!Print_Area</vt:lpstr>
      <vt:lpstr>MS2_500m!Print_Area</vt:lpstr>
      <vt:lpstr>MS3_800m!Print_Area</vt:lpstr>
      <vt:lpstr>MS4_1300m!Print_Area</vt:lpstr>
      <vt:lpstr>MS5_1500m!Print_Area</vt:lpstr>
      <vt:lpstr>MS6_1800m!Print_Area</vt:lpstr>
      <vt:lpstr>MS7_1900!Print_Area</vt:lpstr>
      <vt:lpstr>SedTraps!Print_Area</vt:lpstr>
      <vt:lpstr>SIN_1850m!Print_Area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2016-09-29T19:38:15Z</cp:lastPrinted>
  <dcterms:created xsi:type="dcterms:W3CDTF">2015-07-13T17:41:42Z</dcterms:created>
  <dcterms:modified xsi:type="dcterms:W3CDTF">2019-04-08T23:47:56Z</dcterms:modified>
</cp:coreProperties>
</file>