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15" yWindow="7200" windowWidth="29550" windowHeight="7260" tabRatio="500" activeTab="1"/>
  </bookViews>
  <sheets>
    <sheet name="pCO2" sheetId="1" r:id="rId1"/>
    <sheet name="pH" sheetId="2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0" i="2" l="1"/>
  <c r="N18" i="2" l="1"/>
  <c r="N10" i="2"/>
  <c r="N8" i="2"/>
  <c r="N5" i="2"/>
  <c r="N6" i="2"/>
  <c r="N4" i="2"/>
  <c r="N17" i="2"/>
  <c r="N11" i="2"/>
  <c r="AB12" i="2"/>
  <c r="N15" i="2"/>
  <c r="N12" i="2"/>
  <c r="N14" i="2"/>
</calcChain>
</file>

<file path=xl/sharedStrings.xml><?xml version="1.0" encoding="utf-8"?>
<sst xmlns="http://schemas.openxmlformats.org/spreadsheetml/2006/main" count="178" uniqueCount="130">
  <si>
    <t>A</t>
  </si>
  <si>
    <t>B</t>
  </si>
  <si>
    <t>C</t>
  </si>
  <si>
    <t>D</t>
  </si>
  <si>
    <t>E0</t>
  </si>
  <si>
    <t>Ts</t>
  </si>
  <si>
    <t>Deployment</t>
  </si>
  <si>
    <t>Cal date</t>
  </si>
  <si>
    <t>System ID</t>
  </si>
  <si>
    <t>Standard</t>
  </si>
  <si>
    <t>Stnd cal date</t>
  </si>
  <si>
    <t>Comments</t>
  </si>
  <si>
    <t>ppm</t>
  </si>
  <si>
    <t>9/10/2013</t>
  </si>
  <si>
    <t>Li-Cor S/N</t>
  </si>
  <si>
    <t>Batch #</t>
  </si>
  <si>
    <t>Final pH coefficients</t>
  </si>
  <si>
    <t>Vout</t>
  </si>
  <si>
    <t>pH of stnd</t>
  </si>
  <si>
    <t>R</t>
  </si>
  <si>
    <t>F</t>
  </si>
  <si>
    <t>Constants/Comments</t>
  </si>
  <si>
    <t>Cap Adapter</t>
  </si>
  <si>
    <t>Housing</t>
  </si>
  <si>
    <t>Electrode</t>
  </si>
  <si>
    <t>Calibration info</t>
  </si>
  <si>
    <t>Inventory info</t>
  </si>
  <si>
    <t>Final pCO2 coefficients</t>
  </si>
  <si>
    <t>M1</t>
  </si>
  <si>
    <t>Cal file</t>
  </si>
  <si>
    <t>940?</t>
  </si>
  <si>
    <t>OA6</t>
  </si>
  <si>
    <t>8/20/2013</t>
  </si>
  <si>
    <t>08-20-2013.cal</t>
  </si>
  <si>
    <t>OA4</t>
  </si>
  <si>
    <t>09-10-2013.cal</t>
  </si>
  <si>
    <t>07-01-2014_M1.cal</t>
  </si>
  <si>
    <t>7/1/2014</t>
  </si>
  <si>
    <t>OA5</t>
  </si>
  <si>
    <t>07-14-2015_OA5.cal</t>
  </si>
  <si>
    <t>7/14/2015</t>
  </si>
  <si>
    <t>None?</t>
  </si>
  <si>
    <t>Used data from CO2 concentrations &lt; 1000 ppm</t>
  </si>
  <si>
    <t>Used data from CO2 concentrations &lt; 1000 ppm. Temperature range was 12 - 25 C.</t>
  </si>
  <si>
    <t>?</t>
  </si>
  <si>
    <t>Used data from CO2 concentrations &lt; 1000 ppm. Temperature range was 12 - 23 C.</t>
  </si>
  <si>
    <t>Used data from CO2 concentrations &lt; 1000 ppm. Temperature range was 13.5 - 25 C.</t>
  </si>
  <si>
    <t>9/30/2015</t>
  </si>
  <si>
    <t>2015-09-30_OA4.cal</t>
  </si>
  <si>
    <t>Used data from CO2 concentrations &lt; 1000 ppm. Temperature range was 14.5 - 21.5 C.</t>
  </si>
  <si>
    <t>Hybrid 1</t>
  </si>
  <si>
    <t>10/21/2015</t>
  </si>
  <si>
    <t>Hybrid 3</t>
  </si>
  <si>
    <t>6/17/2015</t>
  </si>
  <si>
    <t>10/23/2014</t>
  </si>
  <si>
    <t>dummy</t>
  </si>
  <si>
    <t>N/A</t>
  </si>
  <si>
    <t>7/23/2015</t>
  </si>
  <si>
    <t>1336Y20000039714</t>
  </si>
  <si>
    <t>10/30/2014</t>
  </si>
  <si>
    <t>Hybrid 2</t>
  </si>
  <si>
    <t>8/23/2016</t>
  </si>
  <si>
    <t>OA3</t>
  </si>
  <si>
    <t>8/16/2016</t>
  </si>
  <si>
    <t>2016-08-16_OA3.cal</t>
  </si>
  <si>
    <t>Used 8.0 &lt; T &lt; 19.5 C; 0 &lt; xCO2 &lt; 1000 ppm. All T-vs-CO2 curves were very linear.</t>
  </si>
  <si>
    <t>Very noisy, and with negative V1's, no usable data</t>
  </si>
  <si>
    <t>Mostly pegged at +150 mV, no usable data</t>
  </si>
  <si>
    <t>Problems w/ OA can, used a dummy, no usable data</t>
  </si>
  <si>
    <t>Data look good until 11/8, then are pegged at +150 mV. Calibration looks good compared w/ M1 pCO2w.</t>
  </si>
  <si>
    <t>Raw data look good, but pre-cal (9/10/2013) is now way off (~+0.2 total scale units high) when compared to M1 pCO2w. Using post-cal (10/23/2014) instead.</t>
  </si>
  <si>
    <t>Pre-cal (6/17/2015) is way off (+0.2 total scale units high) when compared to M1 pCO2w. Using older cal (10/23/2014) instead.</t>
  </si>
  <si>
    <t>1345Y200000042758</t>
  </si>
  <si>
    <t>Data look good</t>
  </si>
  <si>
    <t>Post-recovery cal. Data look good.</t>
  </si>
  <si>
    <t>Raw data are a bit noisy, temporal variability otherwise looks normal, but cal seems off (gives high values and doesn't follow predicted pCO2w vs pH curve).</t>
  </si>
  <si>
    <t>Sporadic issues with flowpath severed. 6/18/2016 pH batteries were changed. Data look mostly good except for the very end of the deployment.</t>
  </si>
  <si>
    <t>1629Y200000075617</t>
  </si>
  <si>
    <t>Y200000023339</t>
  </si>
  <si>
    <t>2/15/2017</t>
  </si>
  <si>
    <t>1615Y200000073918</t>
  </si>
  <si>
    <t>2013-09-18T23:21:00Z</t>
  </si>
  <si>
    <t>2014-02-24T19:08:00Z</t>
  </si>
  <si>
    <t>2014-02-24T21:10:00Z</t>
  </si>
  <si>
    <t>2014-07-16T19:11:00Z</t>
  </si>
  <si>
    <t>2014-07-16T19:13:00Z</t>
  </si>
  <si>
    <t>2015-07-30T15:46:00Z</t>
  </si>
  <si>
    <t>2015-07-30T18:01:00Z</t>
  </si>
  <si>
    <t>2015-10-01T19:04:00Z</t>
  </si>
  <si>
    <t>2015-10-01T23:30:00Z</t>
  </si>
  <si>
    <t>2016-08-29T18:30:00Z</t>
  </si>
  <si>
    <t>2016-08-29T19:00:00Z</t>
  </si>
  <si>
    <t>tBeg</t>
  </si>
  <si>
    <t>tEnd</t>
  </si>
  <si>
    <t>2013-09-18T22:10:00Z</t>
  </si>
  <si>
    <t>2013-10-11T19:35:00Z</t>
  </si>
  <si>
    <t>2013-10-11T19:40:00Z</t>
  </si>
  <si>
    <t>2013-11-20T20:45:00Z</t>
  </si>
  <si>
    <t>2013-11-27T18:00:00Z</t>
  </si>
  <si>
    <t>2014-02-24T21:55:00Z</t>
  </si>
  <si>
    <t>2014-02-24T22:00:00Z</t>
  </si>
  <si>
    <t>2014-07-16T19:15:00Z</t>
  </si>
  <si>
    <t>2014-07-16T19:00:00Z</t>
  </si>
  <si>
    <t>2014-10-24T17:00:00Z</t>
  </si>
  <si>
    <t>2015-06-18T17:15:00Z</t>
  </si>
  <si>
    <t>2015-07-30T16:20:00Z</t>
  </si>
  <si>
    <t>2015-07-30T19:00:00Z</t>
  </si>
  <si>
    <t>2015-10-23T18:50:00Z</t>
  </si>
  <si>
    <t>2015-10-23T19:00:00Z</t>
  </si>
  <si>
    <t>2016-08-29T00:00:00Z</t>
  </si>
  <si>
    <t>Buoy was deployed without x1000 factor, updated 9/15/16, buoy reset 1/17, updated again 2/21/17. Just multiply those data by 1000! Changed A2D on 9/15/2016, shouldn't alter data output.  Mooring Log deployment date is wrong.</t>
  </si>
  <si>
    <t>2017-03-14T18:20:00Z</t>
  </si>
  <si>
    <t>2017-03-14T18:45:00Z</t>
  </si>
  <si>
    <t>Previous pH sensor data was found to be bad beginning 11/15/2016. This sensor started drifting high, more and more frequent spikes &gt; 9.0 pH</t>
  </si>
  <si>
    <t>1039Y088505500003</t>
  </si>
  <si>
    <t>M5</t>
  </si>
  <si>
    <t>Used new manifold, thus different housing</t>
  </si>
  <si>
    <t>1639Y200000076643</t>
  </si>
  <si>
    <t>7/28/2017</t>
  </si>
  <si>
    <t>2017-08-08T18:00:00Z</t>
  </si>
  <si>
    <t>2017-07-28*_OA4.cal</t>
  </si>
  <si>
    <t>None</t>
  </si>
  <si>
    <t>Used T range 7.5 - 22.9 C, excluding 18.8 &lt; T &lt; 20.2 C. Removed 1163 standard.</t>
  </si>
  <si>
    <t>Has internal standard</t>
  </si>
  <si>
    <t>M7</t>
  </si>
  <si>
    <t>Modified other manifold to match 2017 one. Made two more pH housings to match</t>
  </si>
  <si>
    <t>2018-08-08T16:00:00Z</t>
  </si>
  <si>
    <t>2018-08-08T19:00:00Z</t>
  </si>
  <si>
    <t>1629Y200000075625</t>
  </si>
  <si>
    <t>7/30/2018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</si>
</sst>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00000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49" fontId="10" fillId="0" borderId="0" xfId="0" applyNumberFormat="1" applyFont="1"/>
    <xf numFmtId="49" fontId="13" fillId="0" borderId="0" xfId="0" applyNumberFormat="1" applyFont="1"/>
    <xf numFmtId="0" fontId="10" fillId="0" borderId="0" xfId="0" applyNumberFormat="1" applyFont="1"/>
    <xf numFmtId="2" fontId="10" fillId="0" borderId="0" xfId="0" applyNumberFormat="1" applyFont="1"/>
    <xf numFmtId="49" fontId="10" fillId="0" borderId="0" xfId="0" applyNumberFormat="1" applyFont="1" applyFill="1"/>
    <xf numFmtId="49" fontId="13" fillId="0" borderId="0" xfId="0" applyNumberFormat="1" applyFont="1" applyFill="1"/>
    <xf numFmtId="0" fontId="13" fillId="0" borderId="0" xfId="0" applyNumberFormat="1" applyFont="1" applyFill="1"/>
    <xf numFmtId="165" fontId="13" fillId="0" borderId="0" xfId="0" applyNumberFormat="1" applyFont="1" applyFill="1"/>
    <xf numFmtId="164" fontId="13" fillId="0" borderId="0" xfId="0" applyNumberFormat="1" applyFont="1" applyFill="1"/>
    <xf numFmtId="2" fontId="13" fillId="0" borderId="0" xfId="0" applyNumberFormat="1" applyFont="1" applyFill="1"/>
    <xf numFmtId="166" fontId="10" fillId="0" borderId="0" xfId="0" applyNumberFormat="1" applyFont="1" applyFill="1"/>
    <xf numFmtId="0" fontId="10" fillId="0" borderId="0" xfId="0" applyFont="1"/>
    <xf numFmtId="0" fontId="10" fillId="0" borderId="0" xfId="0" applyNumberFormat="1" applyFont="1" applyFill="1"/>
    <xf numFmtId="165" fontId="10" fillId="0" borderId="0" xfId="0" applyNumberFormat="1" applyFont="1" applyFill="1"/>
    <xf numFmtId="164" fontId="10" fillId="0" borderId="0" xfId="0" applyNumberFormat="1" applyFont="1" applyFill="1"/>
    <xf numFmtId="166" fontId="13" fillId="0" borderId="0" xfId="0" applyNumberFormat="1" applyFont="1" applyFill="1"/>
    <xf numFmtId="2" fontId="10" fillId="0" borderId="0" xfId="0" applyNumberFormat="1" applyFont="1" applyFill="1"/>
    <xf numFmtId="164" fontId="10" fillId="0" borderId="0" xfId="0" applyNumberFormat="1" applyFont="1"/>
    <xf numFmtId="1" fontId="10" fillId="0" borderId="0" xfId="0" applyNumberFormat="1" applyFont="1"/>
    <xf numFmtId="0" fontId="10" fillId="0" borderId="0" xfId="0" applyFont="1" applyFill="1"/>
    <xf numFmtId="0" fontId="13" fillId="0" borderId="0" xfId="0" applyFont="1"/>
    <xf numFmtId="164" fontId="13" fillId="0" borderId="0" xfId="0" applyNumberFormat="1" applyFont="1"/>
    <xf numFmtId="14" fontId="10" fillId="0" borderId="0" xfId="0" applyNumberFormat="1" applyFont="1"/>
    <xf numFmtId="0" fontId="9" fillId="0" borderId="0" xfId="0" applyFont="1"/>
    <xf numFmtId="0" fontId="8" fillId="0" borderId="0" xfId="0" applyFont="1"/>
    <xf numFmtId="49" fontId="8" fillId="0" borderId="0" xfId="0" applyNumberFormat="1" applyFont="1" applyFill="1"/>
    <xf numFmtId="165" fontId="10" fillId="0" borderId="0" xfId="0" applyNumberFormat="1" applyFont="1"/>
    <xf numFmtId="165" fontId="8" fillId="0" borderId="0" xfId="0" applyNumberFormat="1" applyFont="1"/>
    <xf numFmtId="0" fontId="7" fillId="0" borderId="0" xfId="0" applyFont="1"/>
    <xf numFmtId="49" fontId="6" fillId="0" borderId="0" xfId="0" applyNumberFormat="1" applyFont="1"/>
    <xf numFmtId="0" fontId="6" fillId="0" borderId="0" xfId="0" applyFont="1"/>
    <xf numFmtId="2" fontId="13" fillId="0" borderId="0" xfId="0" applyNumberFormat="1" applyFont="1"/>
    <xf numFmtId="2" fontId="5" fillId="0" borderId="0" xfId="0" applyNumberFormat="1" applyFont="1"/>
    <xf numFmtId="0" fontId="4" fillId="0" borderId="0" xfId="0" applyFont="1"/>
    <xf numFmtId="2" fontId="4" fillId="0" borderId="0" xfId="0" applyNumberFormat="1" applyFont="1"/>
    <xf numFmtId="49" fontId="4" fillId="0" borderId="0" xfId="0" applyNumberFormat="1" applyFont="1" applyFill="1"/>
    <xf numFmtId="49" fontId="4" fillId="0" borderId="0" xfId="0" applyNumberFormat="1" applyFont="1"/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49" fontId="2" fillId="0" borderId="0" xfId="0" applyNumberFormat="1" applyFont="1"/>
    <xf numFmtId="0" fontId="1" fillId="0" borderId="0" xfId="0" applyFont="1"/>
    <xf numFmtId="49" fontId="1" fillId="0" borderId="0" xfId="0" applyNumberFormat="1" applyFont="1" applyFill="1"/>
  </cellXfs>
  <cellStyles count="27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zoomScale="85" zoomScaleNormal="85" zoomScalePageLayoutView="85" workbookViewId="0">
      <selection activeCell="C16" sqref="C16"/>
    </sheetView>
  </sheetViews>
  <sheetFormatPr defaultColWidth="11" defaultRowHeight="15" x14ac:dyDescent="0.25"/>
  <cols>
    <col min="1" max="1" width="11" style="12"/>
    <col min="2" max="2" width="1.875" style="12" customWidth="1"/>
    <col min="3" max="4" width="18.125" style="1" customWidth="1"/>
    <col min="5" max="5" width="9.375" style="12" customWidth="1"/>
    <col min="6" max="6" width="9.875" style="12" customWidth="1"/>
    <col min="7" max="7" width="1.875" style="12" customWidth="1"/>
    <col min="8" max="8" width="12.375" style="1" customWidth="1"/>
    <col min="9" max="9" width="19.625" style="1" customWidth="1"/>
    <col min="10" max="13" width="10.875" style="18" customWidth="1"/>
    <col min="14" max="14" width="1.875" style="12" customWidth="1"/>
    <col min="15" max="15" width="11" style="4"/>
    <col min="16" max="16" width="12" style="1" customWidth="1"/>
    <col min="17" max="17" width="1.875" style="12" customWidth="1"/>
    <col min="18" max="18" width="11" style="1"/>
    <col min="19" max="16384" width="11" style="12"/>
  </cols>
  <sheetData>
    <row r="1" spans="1:18" x14ac:dyDescent="0.25">
      <c r="A1" s="21" t="s">
        <v>6</v>
      </c>
      <c r="C1" s="2" t="s">
        <v>26</v>
      </c>
      <c r="D1" s="2"/>
      <c r="H1" s="2" t="s">
        <v>25</v>
      </c>
      <c r="I1" s="2"/>
      <c r="N1" s="21"/>
      <c r="O1" s="32" t="s">
        <v>9</v>
      </c>
      <c r="P1" s="2" t="s">
        <v>10</v>
      </c>
      <c r="Q1" s="21"/>
      <c r="R1" s="2" t="s">
        <v>11</v>
      </c>
    </row>
    <row r="2" spans="1:18" x14ac:dyDescent="0.25">
      <c r="C2" s="2" t="s">
        <v>92</v>
      </c>
      <c r="D2" s="2" t="s">
        <v>93</v>
      </c>
      <c r="E2" s="21" t="s">
        <v>14</v>
      </c>
      <c r="F2" s="21" t="s">
        <v>8</v>
      </c>
      <c r="G2" s="21"/>
      <c r="H2" s="2" t="s">
        <v>7</v>
      </c>
      <c r="I2" s="2" t="s">
        <v>29</v>
      </c>
      <c r="J2" s="22" t="s">
        <v>27</v>
      </c>
      <c r="K2" s="22"/>
      <c r="L2" s="22"/>
      <c r="M2" s="22"/>
      <c r="O2" s="4" t="s">
        <v>12</v>
      </c>
    </row>
    <row r="3" spans="1:18" x14ac:dyDescent="0.25">
      <c r="A3" s="21" t="s">
        <v>28</v>
      </c>
      <c r="J3" s="18" t="s">
        <v>0</v>
      </c>
      <c r="K3" s="18" t="s">
        <v>1</v>
      </c>
      <c r="L3" s="18" t="s">
        <v>2</v>
      </c>
      <c r="M3" s="18" t="s">
        <v>3</v>
      </c>
    </row>
    <row r="4" spans="1:18" x14ac:dyDescent="0.25">
      <c r="A4" s="12">
        <v>201309</v>
      </c>
      <c r="C4" s="30" t="s">
        <v>81</v>
      </c>
      <c r="D4" s="30" t="s">
        <v>82</v>
      </c>
      <c r="E4" s="12" t="s">
        <v>30</v>
      </c>
      <c r="F4" s="12" t="s">
        <v>34</v>
      </c>
      <c r="H4" s="1" t="s">
        <v>13</v>
      </c>
      <c r="I4" s="1" t="s">
        <v>35</v>
      </c>
      <c r="J4" s="18">
        <v>-9.7395999999999994</v>
      </c>
      <c r="K4" s="18">
        <v>0.27400000000000002</v>
      </c>
      <c r="L4" s="18">
        <v>1.0518000000000001</v>
      </c>
      <c r="M4" s="18">
        <v>-2.4099999999999998E-3</v>
      </c>
      <c r="O4" s="4" t="s">
        <v>41</v>
      </c>
      <c r="Q4" s="23"/>
      <c r="R4" s="1" t="s">
        <v>42</v>
      </c>
    </row>
    <row r="5" spans="1:18" x14ac:dyDescent="0.25">
      <c r="A5" s="12">
        <v>201309</v>
      </c>
      <c r="C5" s="30" t="s">
        <v>83</v>
      </c>
      <c r="D5" s="30" t="s">
        <v>84</v>
      </c>
      <c r="E5" s="12" t="s">
        <v>44</v>
      </c>
      <c r="F5" s="12" t="s">
        <v>31</v>
      </c>
      <c r="H5" s="1" t="s">
        <v>32</v>
      </c>
      <c r="I5" s="1" t="s">
        <v>33</v>
      </c>
      <c r="J5" s="18">
        <v>-11.658799999999999</v>
      </c>
      <c r="K5" s="18">
        <v>0.36946000000000001</v>
      </c>
      <c r="L5" s="18">
        <v>1.0239</v>
      </c>
      <c r="M5" s="18">
        <v>-7.9259999999999997E-4</v>
      </c>
      <c r="O5" s="4" t="s">
        <v>41</v>
      </c>
      <c r="R5" s="1" t="s">
        <v>43</v>
      </c>
    </row>
    <row r="7" spans="1:18" x14ac:dyDescent="0.25">
      <c r="A7" s="12">
        <v>201407</v>
      </c>
      <c r="C7" s="30" t="s">
        <v>85</v>
      </c>
      <c r="D7" s="30" t="s">
        <v>86</v>
      </c>
      <c r="E7" s="12" t="s">
        <v>44</v>
      </c>
      <c r="F7" s="12" t="s">
        <v>34</v>
      </c>
      <c r="H7" s="1" t="s">
        <v>37</v>
      </c>
      <c r="I7" s="1" t="s">
        <v>36</v>
      </c>
      <c r="J7" s="18">
        <v>-7.8949999999999996</v>
      </c>
      <c r="K7" s="18">
        <v>0.32795000000000002</v>
      </c>
      <c r="L7" s="18">
        <v>1.0358000000000001</v>
      </c>
      <c r="M7" s="18">
        <v>-2.2862E-3</v>
      </c>
      <c r="O7" s="4" t="s">
        <v>41</v>
      </c>
      <c r="R7" s="1" t="s">
        <v>45</v>
      </c>
    </row>
    <row r="9" spans="1:18" x14ac:dyDescent="0.25">
      <c r="A9" s="12">
        <v>201507</v>
      </c>
      <c r="C9" s="30" t="s">
        <v>87</v>
      </c>
      <c r="D9" s="30" t="s">
        <v>88</v>
      </c>
      <c r="E9" s="12" t="s">
        <v>44</v>
      </c>
      <c r="F9" s="12" t="s">
        <v>38</v>
      </c>
      <c r="H9" s="1" t="s">
        <v>40</v>
      </c>
      <c r="I9" s="1" t="s">
        <v>39</v>
      </c>
      <c r="J9" s="18">
        <v>-12.7455</v>
      </c>
      <c r="K9" s="18">
        <v>0.40895999999999999</v>
      </c>
      <c r="L9" s="18">
        <v>0.99827999999999995</v>
      </c>
      <c r="M9" s="18">
        <v>1.2248000000000001E-3</v>
      </c>
      <c r="O9" s="4" t="s">
        <v>41</v>
      </c>
      <c r="R9" s="1" t="s">
        <v>46</v>
      </c>
    </row>
    <row r="10" spans="1:18" x14ac:dyDescent="0.25">
      <c r="A10" s="12">
        <v>201507</v>
      </c>
      <c r="C10" s="30" t="s">
        <v>89</v>
      </c>
      <c r="D10" s="30" t="s">
        <v>90</v>
      </c>
      <c r="E10" s="12" t="s">
        <v>44</v>
      </c>
      <c r="F10" s="12" t="s">
        <v>34</v>
      </c>
      <c r="H10" s="1" t="s">
        <v>47</v>
      </c>
      <c r="I10" s="1" t="s">
        <v>48</v>
      </c>
      <c r="J10" s="18">
        <v>-4.7736000000000001</v>
      </c>
      <c r="K10" s="18">
        <v>0.26887</v>
      </c>
      <c r="L10" s="18">
        <v>1.0355000000000001</v>
      </c>
      <c r="M10" s="18">
        <v>-2.2704000000000001E-3</v>
      </c>
      <c r="O10" s="4" t="s">
        <v>41</v>
      </c>
      <c r="R10" s="1" t="s">
        <v>49</v>
      </c>
    </row>
    <row r="12" spans="1:18" x14ac:dyDescent="0.25">
      <c r="A12" s="12">
        <v>201607</v>
      </c>
      <c r="C12" s="30" t="s">
        <v>91</v>
      </c>
      <c r="D12" s="37" t="s">
        <v>119</v>
      </c>
      <c r="F12" s="12" t="s">
        <v>62</v>
      </c>
      <c r="H12" s="1" t="s">
        <v>63</v>
      </c>
      <c r="I12" s="1" t="s">
        <v>64</v>
      </c>
      <c r="J12" s="18">
        <v>3.5926999999999998</v>
      </c>
      <c r="K12" s="18">
        <v>0.12720000000000001</v>
      </c>
      <c r="L12" s="18">
        <v>1.0254000000000001</v>
      </c>
      <c r="M12" s="18">
        <v>-3.0000000000000001E-3</v>
      </c>
      <c r="O12" s="4">
        <v>457.03</v>
      </c>
      <c r="R12" s="1" t="s">
        <v>65</v>
      </c>
    </row>
    <row r="14" spans="1:18" x14ac:dyDescent="0.25">
      <c r="A14" s="12">
        <v>201708</v>
      </c>
      <c r="C14" s="37" t="s">
        <v>119</v>
      </c>
      <c r="D14" s="41" t="s">
        <v>126</v>
      </c>
      <c r="E14" s="34" t="s">
        <v>56</v>
      </c>
      <c r="F14" s="34" t="s">
        <v>34</v>
      </c>
      <c r="H14" s="37" t="s">
        <v>118</v>
      </c>
      <c r="I14" s="37" t="s">
        <v>120</v>
      </c>
      <c r="J14" s="18">
        <v>-11.014900000000001</v>
      </c>
      <c r="K14" s="18">
        <v>0.34429999999999999</v>
      </c>
      <c r="L14" s="18">
        <v>1.0371999999999999</v>
      </c>
      <c r="M14" s="18">
        <v>-1.6999999999999999E-3</v>
      </c>
      <c r="O14" s="35" t="s">
        <v>121</v>
      </c>
      <c r="R14" s="37" t="s">
        <v>122</v>
      </c>
    </row>
    <row r="16" spans="1:18" x14ac:dyDescent="0.25">
      <c r="A16" s="12">
        <v>201808</v>
      </c>
      <c r="C16" s="41" t="s">
        <v>127</v>
      </c>
      <c r="F16" s="38" t="s">
        <v>62</v>
      </c>
      <c r="R16" s="39" t="s">
        <v>123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zoomScaleNormal="100" workbookViewId="0">
      <selection activeCell="N22" sqref="N22"/>
    </sheetView>
  </sheetViews>
  <sheetFormatPr defaultColWidth="11" defaultRowHeight="15" x14ac:dyDescent="0.25"/>
  <cols>
    <col min="1" max="1" width="11" style="12"/>
    <col min="2" max="2" width="1.875" style="12" customWidth="1"/>
    <col min="3" max="3" width="18" style="12" customWidth="1"/>
    <col min="4" max="4" width="18" style="1" customWidth="1"/>
    <col min="5" max="5" width="17" style="12" customWidth="1"/>
    <col min="6" max="6" width="18.625" style="12" customWidth="1"/>
    <col min="7" max="7" width="12.625" style="12" customWidth="1"/>
    <col min="8" max="8" width="1.875" style="12" customWidth="1"/>
    <col min="9" max="9" width="11" style="5"/>
    <col min="10" max="10" width="7.625" style="13" customWidth="1"/>
    <col min="11" max="11" width="11" style="14"/>
    <col min="12" max="12" width="11" style="15"/>
    <col min="13" max="13" width="11" style="17"/>
    <col min="14" max="14" width="13.375" style="11" customWidth="1"/>
    <col min="15" max="15" width="1.875" style="17" customWidth="1"/>
    <col min="16" max="16" width="11" style="4" customWidth="1"/>
    <col min="17" max="17" width="11" style="4"/>
    <col min="18" max="18" width="11" style="12" customWidth="1"/>
    <col min="19" max="16384" width="11" style="12"/>
  </cols>
  <sheetData>
    <row r="1" spans="1:28" s="1" customFormat="1" x14ac:dyDescent="0.25">
      <c r="A1" s="2" t="s">
        <v>6</v>
      </c>
      <c r="C1" s="2" t="s">
        <v>26</v>
      </c>
      <c r="H1" s="2"/>
      <c r="I1" s="2" t="s">
        <v>25</v>
      </c>
      <c r="J1" s="3"/>
      <c r="K1" s="27"/>
      <c r="M1" s="4"/>
      <c r="O1" s="5"/>
      <c r="P1" s="2" t="s">
        <v>21</v>
      </c>
      <c r="R1" s="2"/>
    </row>
    <row r="2" spans="1:28" s="1" customFormat="1" x14ac:dyDescent="0.25">
      <c r="C2" s="2" t="s">
        <v>92</v>
      </c>
      <c r="D2" s="2" t="s">
        <v>93</v>
      </c>
      <c r="E2" s="2" t="s">
        <v>22</v>
      </c>
      <c r="F2" s="2" t="s">
        <v>24</v>
      </c>
      <c r="G2" s="2" t="s">
        <v>23</v>
      </c>
      <c r="I2" s="6" t="s">
        <v>7</v>
      </c>
      <c r="J2" s="7" t="s">
        <v>15</v>
      </c>
      <c r="K2" s="8" t="s">
        <v>18</v>
      </c>
      <c r="L2" s="9" t="s">
        <v>17</v>
      </c>
      <c r="M2" s="10" t="s">
        <v>16</v>
      </c>
      <c r="N2" s="11"/>
      <c r="O2" s="5"/>
      <c r="P2" s="2" t="s">
        <v>19</v>
      </c>
      <c r="Q2" s="2" t="s">
        <v>20</v>
      </c>
    </row>
    <row r="3" spans="1:28" x14ac:dyDescent="0.25">
      <c r="A3" s="21" t="s">
        <v>28</v>
      </c>
      <c r="M3" s="10" t="s">
        <v>5</v>
      </c>
      <c r="N3" s="16" t="s">
        <v>4</v>
      </c>
      <c r="P3" s="18">
        <v>8.3145100000000003</v>
      </c>
      <c r="Q3" s="19">
        <v>96487</v>
      </c>
    </row>
    <row r="4" spans="1:28" x14ac:dyDescent="0.25">
      <c r="A4" s="12">
        <v>201309</v>
      </c>
      <c r="C4" s="31" t="s">
        <v>94</v>
      </c>
      <c r="D4" s="30" t="s">
        <v>95</v>
      </c>
      <c r="G4" s="12" t="s">
        <v>60</v>
      </c>
      <c r="I4" s="5" t="s">
        <v>13</v>
      </c>
      <c r="J4" s="13">
        <v>126</v>
      </c>
      <c r="K4" s="14">
        <v>8.1880000000000006</v>
      </c>
      <c r="L4" s="12">
        <v>6.0080000000000001E-2</v>
      </c>
      <c r="M4" s="12">
        <v>281.58</v>
      </c>
      <c r="N4" s="11">
        <f t="shared" ref="N4:N5" si="0">L4-(K4*$P$3*M4*LN(10)/$Q$3)</f>
        <v>-0.39739059485112194</v>
      </c>
      <c r="P4" s="17" t="s">
        <v>66</v>
      </c>
      <c r="Q4" s="20"/>
    </row>
    <row r="5" spans="1:28" x14ac:dyDescent="0.25">
      <c r="A5" s="12">
        <v>201309</v>
      </c>
      <c r="C5" s="31" t="s">
        <v>96</v>
      </c>
      <c r="D5" s="30" t="s">
        <v>97</v>
      </c>
      <c r="G5" s="12" t="s">
        <v>52</v>
      </c>
      <c r="I5" s="5" t="s">
        <v>13</v>
      </c>
      <c r="J5" s="13">
        <v>126</v>
      </c>
      <c r="K5" s="14">
        <v>8.1890000000000001</v>
      </c>
      <c r="L5" s="12">
        <v>6.7030000000000006E-2</v>
      </c>
      <c r="M5" s="17">
        <v>281.52999999999997</v>
      </c>
      <c r="N5" s="11">
        <f t="shared" si="0"/>
        <v>-0.39041522299672338</v>
      </c>
      <c r="P5" s="17" t="s">
        <v>69</v>
      </c>
      <c r="Q5" s="20"/>
    </row>
    <row r="6" spans="1:28" x14ac:dyDescent="0.25">
      <c r="A6" s="12">
        <v>201309</v>
      </c>
      <c r="C6" s="31" t="s">
        <v>97</v>
      </c>
      <c r="D6" s="30" t="s">
        <v>98</v>
      </c>
      <c r="G6" s="12" t="s">
        <v>60</v>
      </c>
      <c r="I6" s="5" t="s">
        <v>13</v>
      </c>
      <c r="J6" s="13">
        <v>126</v>
      </c>
      <c r="K6" s="14">
        <v>8.1880000000000006</v>
      </c>
      <c r="L6" s="12">
        <v>6.0080000000000001E-2</v>
      </c>
      <c r="M6" s="12">
        <v>281.58</v>
      </c>
      <c r="N6" s="11">
        <f t="shared" ref="N6" si="1">L6-(K6*$P$3*M6*LN(10)/$Q$3)</f>
        <v>-0.39739059485112194</v>
      </c>
      <c r="P6" s="17" t="s">
        <v>67</v>
      </c>
      <c r="Q6" s="20"/>
    </row>
    <row r="7" spans="1:28" x14ac:dyDescent="0.25">
      <c r="A7" s="12">
        <v>201309</v>
      </c>
      <c r="C7" s="31" t="s">
        <v>98</v>
      </c>
      <c r="D7" s="30" t="s">
        <v>99</v>
      </c>
      <c r="G7" s="12" t="s">
        <v>55</v>
      </c>
      <c r="I7" s="5" t="s">
        <v>56</v>
      </c>
      <c r="J7" s="13" t="s">
        <v>56</v>
      </c>
      <c r="K7" s="14" t="s">
        <v>56</v>
      </c>
      <c r="L7" s="5" t="s">
        <v>56</v>
      </c>
      <c r="M7" s="5" t="s">
        <v>56</v>
      </c>
      <c r="N7" s="5" t="s">
        <v>56</v>
      </c>
      <c r="P7" s="17" t="s">
        <v>68</v>
      </c>
      <c r="Q7" s="20"/>
    </row>
    <row r="8" spans="1:28" x14ac:dyDescent="0.25">
      <c r="A8" s="12">
        <v>201309</v>
      </c>
      <c r="C8" s="31" t="s">
        <v>100</v>
      </c>
      <c r="D8" s="30" t="s">
        <v>101</v>
      </c>
      <c r="G8" s="12" t="s">
        <v>52</v>
      </c>
      <c r="I8" s="5" t="s">
        <v>54</v>
      </c>
      <c r="J8" s="13">
        <v>136</v>
      </c>
      <c r="K8" s="14">
        <v>8.218</v>
      </c>
      <c r="L8" s="15">
        <v>8.0329999999999999E-2</v>
      </c>
      <c r="M8" s="17">
        <v>279.57</v>
      </c>
      <c r="N8" s="11">
        <f t="shared" ref="N8" si="2">L8-(K8*$P$3*M8*LN(10)/$Q$3)</f>
        <v>-0.37553919768960586</v>
      </c>
      <c r="P8" s="17" t="s">
        <v>70</v>
      </c>
      <c r="Q8" s="20"/>
    </row>
    <row r="9" spans="1:28" x14ac:dyDescent="0.25">
      <c r="L9" s="5"/>
      <c r="M9" s="5"/>
      <c r="P9" s="17"/>
      <c r="Q9" s="20"/>
    </row>
    <row r="10" spans="1:28" x14ac:dyDescent="0.25">
      <c r="A10" s="12">
        <v>201407</v>
      </c>
      <c r="C10" s="31" t="s">
        <v>102</v>
      </c>
      <c r="D10" s="30" t="s">
        <v>103</v>
      </c>
      <c r="F10" s="12" t="s">
        <v>72</v>
      </c>
      <c r="G10" s="12" t="s">
        <v>50</v>
      </c>
      <c r="I10" s="5" t="s">
        <v>59</v>
      </c>
      <c r="J10" s="13">
        <v>136</v>
      </c>
      <c r="K10" s="14">
        <v>8.2240000000000002</v>
      </c>
      <c r="L10" s="15">
        <v>8.0329999999999999E-2</v>
      </c>
      <c r="M10" s="17">
        <v>279.16000000000003</v>
      </c>
      <c r="N10" s="11">
        <f>L10-(K10*$P$3*M10*LN(10)/$Q$3)</f>
        <v>-0.37520299234409837</v>
      </c>
      <c r="O10" s="15"/>
      <c r="P10" s="5" t="s">
        <v>74</v>
      </c>
    </row>
    <row r="11" spans="1:28" x14ac:dyDescent="0.25">
      <c r="A11" s="12">
        <v>201407</v>
      </c>
      <c r="C11" s="31" t="s">
        <v>103</v>
      </c>
      <c r="D11" s="30" t="s">
        <v>104</v>
      </c>
      <c r="G11" s="12" t="s">
        <v>52</v>
      </c>
      <c r="I11" s="5" t="s">
        <v>54</v>
      </c>
      <c r="J11" s="13">
        <v>136</v>
      </c>
      <c r="K11" s="14">
        <v>8.218</v>
      </c>
      <c r="L11" s="15">
        <v>8.0329999999999999E-2</v>
      </c>
      <c r="M11" s="17">
        <v>279.57</v>
      </c>
      <c r="N11" s="11">
        <f t="shared" ref="N11:N20" si="3">L11-(K11*$P$3*M11*LN(10)/$Q$3)</f>
        <v>-0.37553919768960586</v>
      </c>
      <c r="O11" s="15"/>
      <c r="P11" s="17" t="s">
        <v>73</v>
      </c>
    </row>
    <row r="12" spans="1:28" x14ac:dyDescent="0.25">
      <c r="A12" s="12">
        <v>201407</v>
      </c>
      <c r="C12" s="31" t="s">
        <v>104</v>
      </c>
      <c r="D12" s="30" t="s">
        <v>105</v>
      </c>
      <c r="G12" s="12" t="s">
        <v>50</v>
      </c>
      <c r="I12" s="5" t="s">
        <v>59</v>
      </c>
      <c r="J12" s="13">
        <v>136</v>
      </c>
      <c r="K12" s="14">
        <v>8.2240000000000002</v>
      </c>
      <c r="L12" s="15">
        <v>8.0329999999999999E-2</v>
      </c>
      <c r="M12" s="17">
        <v>279.16000000000003</v>
      </c>
      <c r="N12" s="11">
        <f>L12-(K12*$P$3*M12*LN(10)/$Q$3)</f>
        <v>-0.37520299234409837</v>
      </c>
      <c r="O12" s="15"/>
      <c r="P12" s="17" t="s">
        <v>71</v>
      </c>
      <c r="W12" s="5" t="s">
        <v>53</v>
      </c>
      <c r="X12" s="13">
        <v>144</v>
      </c>
      <c r="Y12" s="14">
        <v>8.1869999999999994</v>
      </c>
      <c r="Z12" s="15">
        <v>6.6629999999999995E-2</v>
      </c>
      <c r="AA12" s="17">
        <v>279.20999999999998</v>
      </c>
      <c r="AB12" s="11">
        <f>Z12-(Y12*$P$3*AA12*LN(10)/$Q$3)</f>
        <v>-0.38693475987568005</v>
      </c>
    </row>
    <row r="13" spans="1:28" x14ac:dyDescent="0.25">
      <c r="O13" s="15"/>
      <c r="P13" s="12"/>
    </row>
    <row r="14" spans="1:28" x14ac:dyDescent="0.25">
      <c r="A14" s="12">
        <v>201507</v>
      </c>
      <c r="C14" s="31" t="s">
        <v>106</v>
      </c>
      <c r="D14" s="30" t="s">
        <v>107</v>
      </c>
      <c r="G14" s="12" t="s">
        <v>52</v>
      </c>
      <c r="I14" s="5" t="s">
        <v>57</v>
      </c>
      <c r="J14" s="13">
        <v>144</v>
      </c>
      <c r="K14" s="14">
        <v>8.0790000000000006</v>
      </c>
      <c r="L14" s="15">
        <v>7.7929999999999999E-2</v>
      </c>
      <c r="M14" s="17">
        <v>284.99</v>
      </c>
      <c r="N14" s="11">
        <f t="shared" si="3"/>
        <v>-0.37891699725075029</v>
      </c>
      <c r="O14" s="15"/>
      <c r="P14" s="12" t="s">
        <v>75</v>
      </c>
    </row>
    <row r="15" spans="1:28" x14ac:dyDescent="0.25">
      <c r="A15" s="12">
        <v>201507</v>
      </c>
      <c r="C15" s="31" t="s">
        <v>108</v>
      </c>
      <c r="D15" s="30" t="s">
        <v>109</v>
      </c>
      <c r="F15" s="12" t="s">
        <v>58</v>
      </c>
      <c r="G15" s="12" t="s">
        <v>50</v>
      </c>
      <c r="I15" s="5" t="s">
        <v>51</v>
      </c>
      <c r="J15" s="13">
        <v>144</v>
      </c>
      <c r="K15" s="14">
        <v>8.1750000000000007</v>
      </c>
      <c r="L15" s="15">
        <v>6.7830000000000001E-2</v>
      </c>
      <c r="M15" s="17">
        <v>279.15280000000001</v>
      </c>
      <c r="N15" s="11">
        <f t="shared" si="3"/>
        <v>-0.38497716983552316</v>
      </c>
      <c r="O15" s="15"/>
      <c r="P15" s="12" t="s">
        <v>76</v>
      </c>
    </row>
    <row r="16" spans="1:28" x14ac:dyDescent="0.25">
      <c r="O16" s="15"/>
      <c r="P16" s="12"/>
    </row>
    <row r="17" spans="1:16" x14ac:dyDescent="0.25">
      <c r="A17" s="12">
        <v>201607</v>
      </c>
      <c r="C17" s="31" t="s">
        <v>91</v>
      </c>
      <c r="D17" s="30" t="s">
        <v>111</v>
      </c>
      <c r="F17" s="29" t="s">
        <v>80</v>
      </c>
      <c r="G17" s="12" t="s">
        <v>60</v>
      </c>
      <c r="I17" s="5" t="s">
        <v>61</v>
      </c>
      <c r="J17" s="13">
        <v>156</v>
      </c>
      <c r="K17" s="14">
        <v>7.9039999999999999</v>
      </c>
      <c r="L17" s="15">
        <v>5.7329999999999999E-2</v>
      </c>
      <c r="M17" s="17">
        <v>294.19</v>
      </c>
      <c r="N17" s="11">
        <f t="shared" si="3"/>
        <v>-0.40404959461171785</v>
      </c>
      <c r="O17" s="15"/>
      <c r="P17" s="31" t="s">
        <v>110</v>
      </c>
    </row>
    <row r="18" spans="1:16" x14ac:dyDescent="0.25">
      <c r="A18" s="12">
        <v>201607</v>
      </c>
      <c r="C18" s="31" t="s">
        <v>112</v>
      </c>
      <c r="D18" s="37" t="s">
        <v>119</v>
      </c>
      <c r="E18" s="24" t="s">
        <v>78</v>
      </c>
      <c r="F18" s="25" t="s">
        <v>77</v>
      </c>
      <c r="G18" s="24" t="s">
        <v>52</v>
      </c>
      <c r="I18" s="26" t="s">
        <v>79</v>
      </c>
      <c r="J18" s="13">
        <v>156</v>
      </c>
      <c r="K18" s="28">
        <v>7.9100402020434899</v>
      </c>
      <c r="L18" s="25">
        <v>6.0909999999999999E-2</v>
      </c>
      <c r="M18" s="25">
        <v>293.81</v>
      </c>
      <c r="N18" s="11">
        <f t="shared" si="3"/>
        <v>-0.40022576761115153</v>
      </c>
      <c r="P18" s="33" t="s">
        <v>113</v>
      </c>
    </row>
    <row r="20" spans="1:16" x14ac:dyDescent="0.25">
      <c r="A20" s="12">
        <v>201708</v>
      </c>
      <c r="C20" s="37" t="s">
        <v>119</v>
      </c>
      <c r="D20" s="41" t="s">
        <v>126</v>
      </c>
      <c r="E20" s="34" t="s">
        <v>114</v>
      </c>
      <c r="F20" s="34" t="s">
        <v>117</v>
      </c>
      <c r="G20" s="34" t="s">
        <v>115</v>
      </c>
      <c r="I20" s="36" t="s">
        <v>118</v>
      </c>
      <c r="J20" s="13">
        <v>163</v>
      </c>
      <c r="K20" s="14">
        <v>7.8815</v>
      </c>
      <c r="L20" s="15">
        <v>6.0040000000000003E-2</v>
      </c>
      <c r="M20" s="17">
        <v>294.82</v>
      </c>
      <c r="N20" s="11">
        <f t="shared" si="3"/>
        <v>-0.40101142325686162</v>
      </c>
      <c r="P20" s="35" t="s">
        <v>116</v>
      </c>
    </row>
    <row r="22" spans="1:16" x14ac:dyDescent="0.25">
      <c r="A22" s="12">
        <v>201808</v>
      </c>
      <c r="C22" s="41" t="s">
        <v>127</v>
      </c>
      <c r="F22" s="42" t="s">
        <v>128</v>
      </c>
      <c r="G22" s="38" t="s">
        <v>124</v>
      </c>
      <c r="I22" s="43" t="s">
        <v>129</v>
      </c>
      <c r="K22" s="14">
        <v>7.5873619999999997</v>
      </c>
      <c r="L22" s="15">
        <v>5.867E-2</v>
      </c>
      <c r="M22" s="17">
        <v>294.47219999999999</v>
      </c>
      <c r="N22" s="11">
        <v>-0.38464999999999999</v>
      </c>
      <c r="P22" s="40" t="s">
        <v>125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pCO2</vt:lpstr>
      <vt:lpstr>pH</vt:lpstr>
    </vt:vector>
  </TitlesOfParts>
  <Company>MBARI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Sevadjian</dc:creator>
  <cp:lastModifiedBy>meteor</cp:lastModifiedBy>
  <dcterms:created xsi:type="dcterms:W3CDTF">2015-04-10T23:12:35Z</dcterms:created>
  <dcterms:modified xsi:type="dcterms:W3CDTF">2018-08-07T20:53:28Z</dcterms:modified>
</cp:coreProperties>
</file>