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atlas\OA_Moorings\"/>
    </mc:Choice>
  </mc:AlternateContent>
  <bookViews>
    <workbookView xWindow="6510" yWindow="4905" windowWidth="25305" windowHeight="13425" tabRatio="500" activeTab="7"/>
  </bookViews>
  <sheets>
    <sheet name="Radio" sheetId="8" r:id="rId1"/>
    <sheet name="CTD" sheetId="4" r:id="rId2"/>
    <sheet name="CO2" sheetId="1" r:id="rId3"/>
    <sheet name="pH" sheetId="2" r:id="rId4"/>
    <sheet name="O2" sheetId="5" r:id="rId5"/>
    <sheet name="Fluor" sheetId="9" r:id="rId6"/>
    <sheet name="MET" sheetId="6" r:id="rId7"/>
    <sheet name="VR2C" sheetId="7" r:id="rId8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" l="1"/>
  <c r="O14" i="2"/>
  <c r="P10" i="2"/>
  <c r="P11" i="2"/>
  <c r="P9" i="2"/>
  <c r="P7" i="2"/>
  <c r="P4" i="2"/>
  <c r="P5" i="2"/>
  <c r="P3" i="2"/>
  <c r="O13" i="2"/>
  <c r="M13" i="2" s="1"/>
  <c r="P13" i="2" s="1"/>
  <c r="O12" i="2" l="1"/>
</calcChain>
</file>

<file path=xl/sharedStrings.xml><?xml version="1.0" encoding="utf-8"?>
<sst xmlns="http://schemas.openxmlformats.org/spreadsheetml/2006/main" count="449" uniqueCount="187">
  <si>
    <t>E0</t>
  </si>
  <si>
    <t>Ts</t>
  </si>
  <si>
    <t>Deployment</t>
  </si>
  <si>
    <t>Cal date</t>
  </si>
  <si>
    <t>System ID</t>
  </si>
  <si>
    <t>Standard</t>
  </si>
  <si>
    <t>Stnd cal date</t>
  </si>
  <si>
    <t>Comments</t>
  </si>
  <si>
    <t>Li-Cor S/N</t>
  </si>
  <si>
    <t>Batch #</t>
  </si>
  <si>
    <t>Final pH coefficients</t>
  </si>
  <si>
    <t>Vout</t>
  </si>
  <si>
    <t>pH of stnd</t>
  </si>
  <si>
    <t>R</t>
  </si>
  <si>
    <t>F</t>
  </si>
  <si>
    <t>Cap Adapter</t>
  </si>
  <si>
    <t>Housing</t>
  </si>
  <si>
    <t>Electrode</t>
  </si>
  <si>
    <t>Final pCO2 coefficients</t>
  </si>
  <si>
    <t>Cal file</t>
  </si>
  <si>
    <t>Location</t>
  </si>
  <si>
    <t>M5</t>
  </si>
  <si>
    <t>M6</t>
  </si>
  <si>
    <t>internally-logged</t>
  </si>
  <si>
    <t>Logger Board</t>
  </si>
  <si>
    <t>OA2</t>
  </si>
  <si>
    <t>Ano Nuevo</t>
  </si>
  <si>
    <t>Terrace Point</t>
  </si>
  <si>
    <t>144(2)</t>
  </si>
  <si>
    <t>M3</t>
  </si>
  <si>
    <t>1511Y200000064477</t>
  </si>
  <si>
    <t>1116Y191310800001</t>
  </si>
  <si>
    <t>Y200000013918</t>
  </si>
  <si>
    <t>1507Y200000062026</t>
  </si>
  <si>
    <t>M4</t>
  </si>
  <si>
    <t>N44925</t>
  </si>
  <si>
    <t>Y189862900009</t>
  </si>
  <si>
    <t>1222Y200000014041</t>
  </si>
  <si>
    <t>M2</t>
  </si>
  <si>
    <t>N/A</t>
  </si>
  <si>
    <t>4/2/2013</t>
  </si>
  <si>
    <t>04-02-2013_Cal.xlsx</t>
  </si>
  <si>
    <t>OA5</t>
  </si>
  <si>
    <t>xx/yy/2011</t>
  </si>
  <si>
    <t>soon_omega_08-11.xlsm</t>
  </si>
  <si>
    <t>OA3</t>
  </si>
  <si>
    <t>69 kHz</t>
  </si>
  <si>
    <t>OASIS Can</t>
  </si>
  <si>
    <t>Radio</t>
  </si>
  <si>
    <t>Model</t>
  </si>
  <si>
    <t>S/N</t>
  </si>
  <si>
    <t>WS3S-014P</t>
  </si>
  <si>
    <t>Foil Batch</t>
  </si>
  <si>
    <t>Term1</t>
  </si>
  <si>
    <t>Term2</t>
  </si>
  <si>
    <t>SF</t>
  </si>
  <si>
    <t>Frequency</t>
  </si>
  <si>
    <t>VR2C</t>
  </si>
  <si>
    <t>Air Temp slope</t>
  </si>
  <si>
    <t>Air Temp int</t>
  </si>
  <si>
    <t>6/24/2016</t>
  </si>
  <si>
    <t>CWO</t>
  </si>
  <si>
    <t>Air Temp cal date</t>
  </si>
  <si>
    <t>M8</t>
  </si>
  <si>
    <t>"OA2"</t>
  </si>
  <si>
    <t>SBE-37SMP</t>
  </si>
  <si>
    <t>37SMP40327-4303</t>
  </si>
  <si>
    <t>WS3S-555P</t>
  </si>
  <si>
    <t>450057</t>
  </si>
  <si>
    <t>1206</t>
  </si>
  <si>
    <t>New Foil, same batch as OA1.</t>
  </si>
  <si>
    <t>444</t>
  </si>
  <si>
    <t>4330</t>
  </si>
  <si>
    <t>For T-cal, used 8.4 &lt; T &lt; 18.5 and 0 &lt; xCO2 &lt; 1000</t>
  </si>
  <si>
    <t>8/17/2016</t>
  </si>
  <si>
    <t>2016-08-17_OA2.cal</t>
  </si>
  <si>
    <t>Drilled new bulkhead holes for VR2C and standard plug.</t>
  </si>
  <si>
    <t>1511Y20000006447</t>
  </si>
  <si>
    <t>8/23/2016</t>
  </si>
  <si>
    <t>"OA RADIO 1"</t>
  </si>
  <si>
    <t>Radio IP</t>
  </si>
  <si>
    <t>134.89.45.24:10000</t>
  </si>
  <si>
    <t>Recovered from HOP OA1. Batteries were low. Replaced batteries 8/2/16. Tested in tank, data look good.</t>
  </si>
  <si>
    <t>Drilled new bulkhead plug hole in M8 can. Can has a ding in its side from a previous bottom-cluster deployment.</t>
  </si>
  <si>
    <t>200-WX</t>
  </si>
  <si>
    <t>3445944</t>
  </si>
  <si>
    <t>8/10/2016</t>
  </si>
  <si>
    <t>11/7/2006</t>
  </si>
  <si>
    <t>None</t>
  </si>
  <si>
    <t>Did not use a standard this deployment.</t>
  </si>
  <si>
    <t>Taken from OA1. Has poison inline. Calibration is way overdue.</t>
  </si>
  <si>
    <t>".72" written on radio can</t>
  </si>
  <si>
    <t>134.89.45.24:20000</t>
  </si>
  <si>
    <t>37SMP35635-3318</t>
  </si>
  <si>
    <t>SBE37-SMP</t>
  </si>
  <si>
    <t>WS3S-441P</t>
  </si>
  <si>
    <t>Flow-through, old connector type.</t>
  </si>
  <si>
    <t>OA6</t>
  </si>
  <si>
    <t>4/23/2015</t>
  </si>
  <si>
    <t>04-23-2015_OA6.cal</t>
  </si>
  <si>
    <t>4330A</t>
  </si>
  <si>
    <t>450151</t>
  </si>
  <si>
    <t>5/13/2015 20:28</t>
  </si>
  <si>
    <t>9/27/2016 16:04</t>
  </si>
  <si>
    <t>Never reported any data</t>
  </si>
  <si>
    <t>Flooded, fuse on OA controller blown.</t>
  </si>
  <si>
    <t>All new parts. Original cal [5/6/2016; -0.332385, 278.67] did not agree as well with pCO2w as post-cal. Using post-cal.</t>
  </si>
  <si>
    <t>10/27/2009</t>
  </si>
  <si>
    <t>Calibrated 2/2012. CW sent back for post-cal in Nov 2016.</t>
  </si>
  <si>
    <t>JS inspected 12/2/2016, was labeled "OA RADIO 2" and IP 192.168.102.1, BLUE 468.9125. DataRadio by Calamp Viper400. Was found w/ no dessiccant, JS added.</t>
  </si>
  <si>
    <t>201609</t>
  </si>
  <si>
    <t>"OA RADIO 2"</t>
  </si>
  <si>
    <t>2015-05-13T20:28:00Z</t>
  </si>
  <si>
    <t>2016-09-27T16:04:00Z</t>
  </si>
  <si>
    <t>tBeg</t>
  </si>
  <si>
    <t>tEnd</t>
  </si>
  <si>
    <t>2012-03-13T00:00:00Z</t>
  </si>
  <si>
    <t>2011-04-11T00:00:00Z</t>
  </si>
  <si>
    <t>2011-08-30T00:00:00Z</t>
  </si>
  <si>
    <t>2012-08-14T00:00:00Z</t>
  </si>
  <si>
    <t>2013-04-23T00:00:00Z</t>
  </si>
  <si>
    <t>2016-01-26T17:35:00Z</t>
  </si>
  <si>
    <t>2011-11-16T00:00:00Z</t>
  </si>
  <si>
    <t>2012-12-18T00:00:00Z</t>
  </si>
  <si>
    <t>2013-11-07T00:00:00Z</t>
  </si>
  <si>
    <t>2016-09-27T18:40:00Z</t>
  </si>
  <si>
    <t>2015-05-12T10:28:00Z</t>
  </si>
  <si>
    <t>2016-09-27T16:05:00Z</t>
  </si>
  <si>
    <t>SC4</t>
  </si>
  <si>
    <t>3445949</t>
  </si>
  <si>
    <t>2017-09-27T17:50:00Z</t>
  </si>
  <si>
    <t>Air T eventually went bad</t>
  </si>
  <si>
    <t>2017-09-27T21:00:00Z</t>
  </si>
  <si>
    <t>2019-01-25T21:00:00Z</t>
  </si>
  <si>
    <t>2019-01-25T19:00:00Z</t>
  </si>
  <si>
    <t>1507Y200000068233</t>
  </si>
  <si>
    <t>"OA6"</t>
  </si>
  <si>
    <t>"OA RADIO 3"</t>
  </si>
  <si>
    <t>134.89.45.24:30000</t>
  </si>
  <si>
    <t>201812</t>
  </si>
  <si>
    <t>12/6/2018</t>
  </si>
  <si>
    <t>2018-12-06_OA6.cal</t>
  </si>
  <si>
    <t>1/2019</t>
  </si>
  <si>
    <t>used same as OA1 to get T to plot, need update</t>
  </si>
  <si>
    <t>201912</t>
  </si>
  <si>
    <t>4197256</t>
  </si>
  <si>
    <t>6/2020</t>
  </si>
  <si>
    <t>25/11/2019</t>
  </si>
  <si>
    <t>1807Y200000082431</t>
  </si>
  <si>
    <t>No name</t>
  </si>
  <si>
    <t>old style screw on cap</t>
  </si>
  <si>
    <t>Old values, same serial number. Assume no factory cal unless known. Doesn't matter bc we want relative fluorescence anyways -- tested and responds to fluor strip</t>
  </si>
  <si>
    <t>Ask Jules?</t>
  </si>
  <si>
    <t>10&lt;xCO2&lt;900, all T (9 - 21.3C) , rmse &lt; 1</t>
  </si>
  <si>
    <t>450093</t>
  </si>
  <si>
    <t>2020-07-16T16:00:00Z</t>
  </si>
  <si>
    <t>2020-08-13T18:10:00Z</t>
  </si>
  <si>
    <t>cal over 3 months of parking lot data (longest to date)</t>
  </si>
  <si>
    <t>37SMP40327-3937</t>
  </si>
  <si>
    <t>updated after deployment</t>
  </si>
  <si>
    <t>8/2020</t>
  </si>
  <si>
    <t>11/5/2019</t>
  </si>
  <si>
    <t>2019-11-05_OA2.cal</t>
  </si>
  <si>
    <t>Damaged connector and conductivity cell--both fixed and calibrated on DEC20</t>
  </si>
  <si>
    <t>2021-04-01T18:10:00Z</t>
  </si>
  <si>
    <t>2021-04-01T20:10:00Z</t>
  </si>
  <si>
    <t>3/22/2021</t>
  </si>
  <si>
    <t>11/13/2020</t>
  </si>
  <si>
    <t>2020-11-13_OA5.cal</t>
  </si>
  <si>
    <t>controller changed due to bad CF card? New coeffs taking CO2&lt;900, rmse 1.6756. new co2 tank std#1</t>
  </si>
  <si>
    <t>202309</t>
  </si>
  <si>
    <t>2022-10-28T00:00:00Z</t>
  </si>
  <si>
    <t>TRIS4</t>
  </si>
  <si>
    <t>7/18/2023</t>
  </si>
  <si>
    <t>2023-08-28T15:00:00Z</t>
  </si>
  <si>
    <t>202509</t>
  </si>
  <si>
    <t>2025-09-04</t>
  </si>
  <si>
    <t>Licor from OB11</t>
  </si>
  <si>
    <t>2025-09-16T18:00:00Z</t>
  </si>
  <si>
    <t>2025-09-16T15:00:00Z</t>
  </si>
  <si>
    <t>SC8</t>
  </si>
  <si>
    <t>"JUNK"crm</t>
  </si>
  <si>
    <t>2135Y200000094163</t>
  </si>
  <si>
    <t>new unit</t>
  </si>
  <si>
    <t>"</t>
  </si>
  <si>
    <t>RBR concerto3</t>
  </si>
  <si>
    <t>might be 4500151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</si>
</sst>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00"/>
    <numFmt numFmtId="166" formatCode="0.000000"/>
    <numFmt numFmtId="167" formatCode="0.0000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omic Sans MS"/>
      <family val="4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11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/>
    <xf numFmtId="0" fontId="29" fillId="0" borderId="0"/>
  </cellStyleXfs>
  <cellXfs count="73">
    <xf numFmtId="0" fontId="0" fillId="0" borderId="0" xfId="0"/>
    <xf numFmtId="49" fontId="27" fillId="0" borderId="0" xfId="0" applyNumberFormat="1" applyFont="1"/>
    <xf numFmtId="49" fontId="24" fillId="0" borderId="0" xfId="0" applyNumberFormat="1" applyFont="1"/>
    <xf numFmtId="0" fontId="27" fillId="0" borderId="0" xfId="0" applyFont="1"/>
    <xf numFmtId="0" fontId="24" fillId="0" borderId="0" xfId="0" applyFont="1"/>
    <xf numFmtId="2" fontId="24" fillId="0" borderId="0" xfId="0" applyNumberFormat="1" applyFont="1"/>
    <xf numFmtId="49" fontId="24" fillId="0" borderId="0" xfId="0" applyNumberFormat="1" applyFont="1" applyFill="1"/>
    <xf numFmtId="167" fontId="24" fillId="0" borderId="0" xfId="0" applyNumberFormat="1" applyFont="1"/>
    <xf numFmtId="167" fontId="27" fillId="0" borderId="0" xfId="0" applyNumberFormat="1" applyFont="1"/>
    <xf numFmtId="49" fontId="23" fillId="0" borderId="0" xfId="0" applyNumberFormat="1" applyFont="1"/>
    <xf numFmtId="2" fontId="23" fillId="0" borderId="0" xfId="0" applyNumberFormat="1" applyFont="1"/>
    <xf numFmtId="49" fontId="23" fillId="0" borderId="0" xfId="0" applyNumberFormat="1" applyFont="1" applyFill="1"/>
    <xf numFmtId="49" fontId="27" fillId="0" borderId="0" xfId="0" applyNumberFormat="1" applyFont="1" applyFill="1"/>
    <xf numFmtId="1" fontId="27" fillId="0" borderId="0" xfId="0" applyNumberFormat="1" applyFont="1" applyFill="1"/>
    <xf numFmtId="165" fontId="27" fillId="0" borderId="0" xfId="0" applyNumberFormat="1" applyFont="1" applyFill="1"/>
    <xf numFmtId="164" fontId="27" fillId="0" borderId="0" xfId="0" applyNumberFormat="1" applyFont="1" applyFill="1"/>
    <xf numFmtId="2" fontId="27" fillId="0" borderId="0" xfId="0" applyNumberFormat="1" applyFont="1" applyFill="1"/>
    <xf numFmtId="166" fontId="23" fillId="0" borderId="0" xfId="0" applyNumberFormat="1" applyFont="1" applyFill="1"/>
    <xf numFmtId="0" fontId="23" fillId="0" borderId="0" xfId="0" applyFont="1"/>
    <xf numFmtId="1" fontId="23" fillId="0" borderId="0" xfId="0" applyNumberFormat="1" applyFont="1" applyFill="1"/>
    <xf numFmtId="165" fontId="23" fillId="0" borderId="0" xfId="0" applyNumberFormat="1" applyFont="1" applyFill="1"/>
    <xf numFmtId="164" fontId="23" fillId="0" borderId="0" xfId="0" applyNumberFormat="1" applyFont="1" applyFill="1"/>
    <xf numFmtId="166" fontId="27" fillId="0" borderId="0" xfId="0" applyNumberFormat="1" applyFont="1" applyFill="1"/>
    <xf numFmtId="2" fontId="23" fillId="0" borderId="0" xfId="0" applyNumberFormat="1" applyFont="1" applyFill="1"/>
    <xf numFmtId="164" fontId="23" fillId="0" borderId="0" xfId="0" applyNumberFormat="1" applyFont="1"/>
    <xf numFmtId="1" fontId="23" fillId="0" borderId="0" xfId="0" applyNumberFormat="1" applyFont="1"/>
    <xf numFmtId="0" fontId="23" fillId="0" borderId="0" xfId="0" applyFont="1" applyFill="1"/>
    <xf numFmtId="165" fontId="23" fillId="0" borderId="0" xfId="0" applyNumberFormat="1" applyFont="1"/>
    <xf numFmtId="167" fontId="23" fillId="0" borderId="0" xfId="0" applyNumberFormat="1" applyFont="1" applyFill="1"/>
    <xf numFmtId="167" fontId="23" fillId="0" borderId="0" xfId="0" applyNumberFormat="1" applyFont="1"/>
    <xf numFmtId="49" fontId="22" fillId="0" borderId="0" xfId="0" applyNumberFormat="1" applyFont="1"/>
    <xf numFmtId="14" fontId="23" fillId="0" borderId="0" xfId="0" applyNumberFormat="1" applyFont="1" applyFill="1" applyAlignment="1">
      <alignment horizontal="right"/>
    </xf>
    <xf numFmtId="14" fontId="23" fillId="0" borderId="0" xfId="0" applyNumberFormat="1" applyFont="1" applyAlignment="1">
      <alignment horizontal="right"/>
    </xf>
    <xf numFmtId="14" fontId="27" fillId="0" borderId="0" xfId="0" applyNumberFormat="1" applyFont="1" applyFill="1" applyAlignment="1">
      <alignment horizontal="left"/>
    </xf>
    <xf numFmtId="49" fontId="21" fillId="0" borderId="0" xfId="0" applyNumberFormat="1" applyFont="1"/>
    <xf numFmtId="49" fontId="20" fillId="0" borderId="0" xfId="0" applyNumberFormat="1" applyFont="1"/>
    <xf numFmtId="0" fontId="20" fillId="0" borderId="0" xfId="0" applyFont="1"/>
    <xf numFmtId="49" fontId="19" fillId="0" borderId="0" xfId="0" applyNumberFormat="1" applyFont="1"/>
    <xf numFmtId="49" fontId="18" fillId="0" borderId="0" xfId="0" applyNumberFormat="1" applyFont="1"/>
    <xf numFmtId="49" fontId="17" fillId="0" borderId="0" xfId="0" applyNumberFormat="1" applyFont="1"/>
    <xf numFmtId="49" fontId="16" fillId="0" borderId="0" xfId="0" applyNumberFormat="1" applyFont="1"/>
    <xf numFmtId="49" fontId="15" fillId="0" borderId="0" xfId="0" applyNumberFormat="1" applyFont="1"/>
    <xf numFmtId="14" fontId="14" fillId="0" borderId="0" xfId="0" applyNumberFormat="1" applyFont="1" applyFill="1" applyAlignment="1">
      <alignment horizontal="right"/>
    </xf>
    <xf numFmtId="2" fontId="14" fillId="0" borderId="0" xfId="0" applyNumberFormat="1" applyFont="1" applyFill="1"/>
    <xf numFmtId="0" fontId="14" fillId="0" borderId="0" xfId="0" applyFont="1"/>
    <xf numFmtId="49" fontId="14" fillId="0" borderId="0" xfId="0" applyNumberFormat="1" applyFont="1"/>
    <xf numFmtId="2" fontId="14" fillId="0" borderId="0" xfId="0" applyNumberFormat="1" applyFont="1"/>
    <xf numFmtId="49" fontId="13" fillId="0" borderId="0" xfId="0" applyNumberFormat="1" applyFont="1"/>
    <xf numFmtId="2" fontId="12" fillId="0" borderId="0" xfId="0" applyNumberFormat="1" applyFont="1"/>
    <xf numFmtId="49" fontId="12" fillId="0" borderId="0" xfId="0" applyNumberFormat="1" applyFont="1"/>
    <xf numFmtId="0" fontId="11" fillId="0" borderId="0" xfId="0" applyFont="1"/>
    <xf numFmtId="49" fontId="11" fillId="0" borderId="0" xfId="0" applyNumberFormat="1" applyFont="1"/>
    <xf numFmtId="167" fontId="11" fillId="0" borderId="0" xfId="0" applyNumberFormat="1" applyFont="1" applyFill="1"/>
    <xf numFmtId="0" fontId="30" fillId="0" borderId="0" xfId="0" applyFont="1"/>
    <xf numFmtId="49" fontId="11" fillId="0" borderId="0" xfId="0" applyNumberFormat="1" applyFont="1" applyFill="1"/>
    <xf numFmtId="49" fontId="10" fillId="0" borderId="0" xfId="0" applyNumberFormat="1" applyFont="1"/>
    <xf numFmtId="49" fontId="9" fillId="0" borderId="0" xfId="0" applyNumberFormat="1" applyFont="1"/>
    <xf numFmtId="49" fontId="8" fillId="0" borderId="0" xfId="0" applyNumberFormat="1" applyFont="1"/>
    <xf numFmtId="49" fontId="7" fillId="0" borderId="0" xfId="0" applyNumberFormat="1" applyFont="1"/>
    <xf numFmtId="49" fontId="6" fillId="0" borderId="0" xfId="0" applyNumberFormat="1" applyFont="1"/>
    <xf numFmtId="49" fontId="5" fillId="0" borderId="0" xfId="0" applyNumberFormat="1" applyFont="1"/>
    <xf numFmtId="165" fontId="5" fillId="0" borderId="0" xfId="0" applyNumberFormat="1" applyFont="1" applyFill="1"/>
    <xf numFmtId="2" fontId="5" fillId="0" borderId="0" xfId="0" applyNumberFormat="1" applyFont="1" applyFill="1"/>
    <xf numFmtId="164" fontId="5" fillId="0" borderId="0" xfId="0" applyNumberFormat="1" applyFont="1" applyFill="1"/>
    <xf numFmtId="164" fontId="5" fillId="0" borderId="0" xfId="0" applyNumberFormat="1" applyFont="1"/>
    <xf numFmtId="1" fontId="5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0" fontId="2" fillId="0" borderId="0" xfId="0" applyFont="1"/>
    <xf numFmtId="165" fontId="2" fillId="0" borderId="0" xfId="0" applyNumberFormat="1" applyFont="1" applyFill="1"/>
    <xf numFmtId="49" fontId="1" fillId="0" borderId="0" xfId="0" applyNumberFormat="1" applyFont="1"/>
    <xf numFmtId="2" fontId="1" fillId="0" borderId="0" xfId="0" applyNumberFormat="1" applyFont="1"/>
  </cellXfs>
  <cellStyles count="3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Normal" xfId="0" builtinId="0"/>
    <cellStyle name="Normal 2" xfId="309"/>
    <cellStyle name="Normal 3" xfId="3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0"/>
  <sheetViews>
    <sheetView zoomScale="85" zoomScaleNormal="85" workbookViewId="0">
      <selection activeCell="D10" sqref="D10"/>
    </sheetView>
  </sheetViews>
  <sheetFormatPr defaultColWidth="11" defaultRowHeight="15" x14ac:dyDescent="0.25"/>
  <cols>
    <col min="1" max="1" width="11.875" style="9" customWidth="1"/>
    <col min="2" max="2" width="12.375" style="9" customWidth="1"/>
    <col min="3" max="3" width="1.875" style="9" customWidth="1"/>
    <col min="4" max="5" width="20.375" style="9" customWidth="1"/>
    <col min="6" max="7" width="12.5" style="9" customWidth="1"/>
    <col min="8" max="8" width="20.75" style="9" customWidth="1"/>
    <col min="9" max="10" width="11" style="9" customWidth="1"/>
    <col min="11" max="16384" width="11" style="9"/>
  </cols>
  <sheetData>
    <row r="1" spans="1:12" x14ac:dyDescent="0.25">
      <c r="A1" s="1" t="s">
        <v>2</v>
      </c>
      <c r="B1" s="1" t="s">
        <v>20</v>
      </c>
      <c r="D1" s="1" t="s">
        <v>114</v>
      </c>
      <c r="E1" s="1" t="s">
        <v>115</v>
      </c>
      <c r="F1" s="1" t="s">
        <v>47</v>
      </c>
      <c r="G1" s="1" t="s">
        <v>48</v>
      </c>
      <c r="H1" s="1" t="s">
        <v>80</v>
      </c>
      <c r="I1" s="1" t="s">
        <v>7</v>
      </c>
    </row>
    <row r="3" spans="1:12" x14ac:dyDescent="0.25">
      <c r="A3" s="9">
        <v>201104</v>
      </c>
      <c r="B3" s="9" t="s">
        <v>27</v>
      </c>
    </row>
    <row r="4" spans="1:12" x14ac:dyDescent="0.25">
      <c r="A4" s="9">
        <v>201203</v>
      </c>
      <c r="B4" s="9" t="s">
        <v>27</v>
      </c>
    </row>
    <row r="5" spans="1:12" x14ac:dyDescent="0.25">
      <c r="A5" s="9">
        <v>201304</v>
      </c>
      <c r="B5" s="9" t="s">
        <v>27</v>
      </c>
    </row>
    <row r="6" spans="1:12" x14ac:dyDescent="0.25">
      <c r="A6" s="9">
        <v>201505</v>
      </c>
      <c r="B6" s="9" t="s">
        <v>26</v>
      </c>
      <c r="D6" s="9" t="s">
        <v>112</v>
      </c>
      <c r="E6" s="9" t="s">
        <v>113</v>
      </c>
      <c r="G6" s="9" t="s">
        <v>64</v>
      </c>
      <c r="H6" s="9" t="s">
        <v>92</v>
      </c>
      <c r="I6" s="9" t="s">
        <v>91</v>
      </c>
      <c r="L6" s="9" t="s">
        <v>109</v>
      </c>
    </row>
    <row r="7" spans="1:12" x14ac:dyDescent="0.25">
      <c r="A7" s="9" t="s">
        <v>110</v>
      </c>
      <c r="B7" s="9" t="s">
        <v>26</v>
      </c>
      <c r="D7" s="9" t="s">
        <v>127</v>
      </c>
      <c r="E7" s="35" t="s">
        <v>134</v>
      </c>
      <c r="F7" s="9" t="s">
        <v>64</v>
      </c>
      <c r="G7" s="9" t="s">
        <v>79</v>
      </c>
      <c r="H7" s="9" t="s">
        <v>81</v>
      </c>
      <c r="I7" s="9" t="s">
        <v>76</v>
      </c>
    </row>
    <row r="8" spans="1:12" x14ac:dyDescent="0.25">
      <c r="A8" s="35" t="s">
        <v>139</v>
      </c>
      <c r="B8" s="35" t="s">
        <v>26</v>
      </c>
      <c r="D8" s="35" t="s">
        <v>133</v>
      </c>
      <c r="E8" s="51" t="s">
        <v>155</v>
      </c>
      <c r="F8" s="35" t="s">
        <v>136</v>
      </c>
      <c r="G8" s="35" t="s">
        <v>137</v>
      </c>
      <c r="H8" s="35" t="s">
        <v>138</v>
      </c>
    </row>
    <row r="9" spans="1:12" x14ac:dyDescent="0.25">
      <c r="A9" s="38" t="s">
        <v>144</v>
      </c>
      <c r="B9" s="35" t="s">
        <v>26</v>
      </c>
      <c r="D9" s="51" t="s">
        <v>156</v>
      </c>
      <c r="E9" s="60" t="s">
        <v>171</v>
      </c>
      <c r="F9" s="9" t="s">
        <v>64</v>
      </c>
      <c r="G9" s="9" t="s">
        <v>79</v>
      </c>
      <c r="H9" s="55" t="s">
        <v>81</v>
      </c>
    </row>
    <row r="10" spans="1:12" x14ac:dyDescent="0.25">
      <c r="A10" s="60" t="s">
        <v>170</v>
      </c>
      <c r="B10" s="35" t="s">
        <v>26</v>
      </c>
      <c r="D10" s="67" t="s">
        <v>174</v>
      </c>
      <c r="F10" s="60" t="s">
        <v>136</v>
      </c>
      <c r="G10" s="60" t="s">
        <v>111</v>
      </c>
      <c r="H10" s="60" t="s">
        <v>92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1"/>
  <sheetViews>
    <sheetView zoomScale="85" zoomScaleNormal="85" workbookViewId="0">
      <selection activeCell="G11" sqref="G11"/>
    </sheetView>
  </sheetViews>
  <sheetFormatPr defaultColWidth="11" defaultRowHeight="15" x14ac:dyDescent="0.25"/>
  <cols>
    <col min="1" max="1" width="11.875" style="9" customWidth="1"/>
    <col min="2" max="2" width="12.375" style="9" customWidth="1"/>
    <col min="3" max="3" width="1.875" style="9" customWidth="1"/>
    <col min="4" max="5" width="20.375" style="9" customWidth="1"/>
    <col min="6" max="6" width="12.375" style="9" customWidth="1"/>
    <col min="7" max="7" width="17.75" style="9" customWidth="1"/>
    <col min="8" max="9" width="11" style="9" customWidth="1"/>
    <col min="10" max="16384" width="11" style="9"/>
  </cols>
  <sheetData>
    <row r="1" spans="1:8" x14ac:dyDescent="0.25">
      <c r="A1" s="1" t="s">
        <v>2</v>
      </c>
      <c r="B1" s="1" t="s">
        <v>20</v>
      </c>
      <c r="D1" s="1" t="s">
        <v>114</v>
      </c>
      <c r="E1" s="1" t="s">
        <v>115</v>
      </c>
      <c r="F1" s="1" t="s">
        <v>49</v>
      </c>
      <c r="G1" s="1" t="s">
        <v>50</v>
      </c>
      <c r="H1" s="1" t="s">
        <v>7</v>
      </c>
    </row>
    <row r="3" spans="1:8" x14ac:dyDescent="0.25">
      <c r="A3" s="9">
        <v>201104</v>
      </c>
      <c r="B3" s="9" t="s">
        <v>27</v>
      </c>
    </row>
    <row r="4" spans="1:8" x14ac:dyDescent="0.25">
      <c r="A4" s="9">
        <v>201203</v>
      </c>
      <c r="B4" s="9" t="s">
        <v>27</v>
      </c>
    </row>
    <row r="5" spans="1:8" x14ac:dyDescent="0.25">
      <c r="A5" s="9">
        <v>201304</v>
      </c>
      <c r="B5" s="9" t="s">
        <v>27</v>
      </c>
    </row>
    <row r="6" spans="1:8" x14ac:dyDescent="0.25">
      <c r="A6" s="9">
        <v>201505</v>
      </c>
      <c r="B6" s="9" t="s">
        <v>26</v>
      </c>
      <c r="D6" s="9" t="s">
        <v>112</v>
      </c>
      <c r="E6" s="9" t="s">
        <v>113</v>
      </c>
      <c r="F6" s="9" t="s">
        <v>94</v>
      </c>
      <c r="G6" s="9" t="s">
        <v>93</v>
      </c>
      <c r="H6" s="9" t="s">
        <v>108</v>
      </c>
    </row>
    <row r="7" spans="1:8" x14ac:dyDescent="0.25">
      <c r="A7" s="9" t="s">
        <v>110</v>
      </c>
      <c r="B7" s="9" t="s">
        <v>26</v>
      </c>
      <c r="D7" s="9" t="s">
        <v>125</v>
      </c>
      <c r="E7" s="35" t="s">
        <v>134</v>
      </c>
      <c r="F7" s="9" t="s">
        <v>65</v>
      </c>
      <c r="G7" s="9" t="s">
        <v>66</v>
      </c>
      <c r="H7" s="9" t="s">
        <v>82</v>
      </c>
    </row>
    <row r="8" spans="1:8" x14ac:dyDescent="0.25">
      <c r="A8" s="35" t="s">
        <v>139</v>
      </c>
      <c r="B8" s="35" t="s">
        <v>26</v>
      </c>
      <c r="D8" s="35" t="s">
        <v>133</v>
      </c>
      <c r="E8" s="51" t="s">
        <v>155</v>
      </c>
      <c r="F8" s="9" t="s">
        <v>65</v>
      </c>
      <c r="G8" s="53" t="s">
        <v>158</v>
      </c>
      <c r="H8" s="56" t="s">
        <v>163</v>
      </c>
    </row>
    <row r="9" spans="1:8" x14ac:dyDescent="0.25">
      <c r="A9" s="38" t="s">
        <v>144</v>
      </c>
      <c r="B9" s="35" t="s">
        <v>26</v>
      </c>
      <c r="D9" s="51" t="s">
        <v>156</v>
      </c>
      <c r="E9" s="60" t="s">
        <v>171</v>
      </c>
      <c r="F9" s="9" t="s">
        <v>65</v>
      </c>
    </row>
    <row r="10" spans="1:8" x14ac:dyDescent="0.25">
      <c r="A10" s="60" t="s">
        <v>170</v>
      </c>
      <c r="B10" s="35" t="s">
        <v>26</v>
      </c>
      <c r="D10" s="67" t="s">
        <v>174</v>
      </c>
      <c r="E10" s="68" t="s">
        <v>179</v>
      </c>
      <c r="F10" s="9" t="s">
        <v>65</v>
      </c>
    </row>
    <row r="11" spans="1:8" x14ac:dyDescent="0.25">
      <c r="A11" s="68" t="s">
        <v>175</v>
      </c>
      <c r="B11" s="35" t="s">
        <v>26</v>
      </c>
      <c r="C11" s="2"/>
      <c r="D11" s="68" t="s">
        <v>178</v>
      </c>
      <c r="F11" s="71" t="s">
        <v>185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34"/>
  <sheetViews>
    <sheetView zoomScale="85" zoomScaleNormal="85" zoomScalePageLayoutView="85" workbookViewId="0">
      <selection activeCell="E11" sqref="E11"/>
    </sheetView>
  </sheetViews>
  <sheetFormatPr defaultColWidth="11" defaultRowHeight="15" x14ac:dyDescent="0.25"/>
  <cols>
    <col min="1" max="1" width="11.125" style="4" customWidth="1"/>
    <col min="2" max="2" width="12.875" style="4" customWidth="1"/>
    <col min="3" max="3" width="1.875" style="4" customWidth="1"/>
    <col min="4" max="5" width="20.375" style="2" customWidth="1"/>
    <col min="6" max="6" width="14.625" style="4" customWidth="1"/>
    <col min="7" max="7" width="9.875" style="4" customWidth="1"/>
    <col min="8" max="8" width="1.875" style="4" customWidth="1"/>
    <col min="9" max="9" width="12.375" style="2" customWidth="1"/>
    <col min="10" max="10" width="22.875" style="2" customWidth="1"/>
    <col min="11" max="14" width="10.875" style="7" customWidth="1"/>
    <col min="15" max="15" width="1.875" style="4" customWidth="1"/>
    <col min="16" max="16" width="11" style="4"/>
    <col min="17" max="17" width="12" style="2" customWidth="1"/>
    <col min="18" max="18" width="1.875" style="4" customWidth="1"/>
    <col min="19" max="19" width="11" style="2" customWidth="1"/>
    <col min="20" max="16384" width="11" style="4"/>
  </cols>
  <sheetData>
    <row r="1" spans="1:19" x14ac:dyDescent="0.25">
      <c r="A1" s="1" t="s">
        <v>2</v>
      </c>
      <c r="B1" s="1" t="s">
        <v>20</v>
      </c>
      <c r="C1" s="2"/>
      <c r="D1" s="1" t="s">
        <v>114</v>
      </c>
      <c r="E1" s="1" t="s">
        <v>115</v>
      </c>
      <c r="F1" s="1" t="s">
        <v>8</v>
      </c>
      <c r="G1" s="1" t="s">
        <v>4</v>
      </c>
      <c r="H1" s="1"/>
      <c r="I1" s="1" t="s">
        <v>3</v>
      </c>
      <c r="J1" s="1" t="s">
        <v>19</v>
      </c>
      <c r="K1" s="8" t="s">
        <v>18</v>
      </c>
      <c r="L1" s="8"/>
      <c r="M1" s="8"/>
      <c r="N1" s="8"/>
      <c r="O1" s="3"/>
      <c r="P1" s="3" t="s">
        <v>5</v>
      </c>
      <c r="Q1" s="1" t="s">
        <v>6</v>
      </c>
      <c r="R1" s="3"/>
      <c r="S1" s="1" t="s">
        <v>7</v>
      </c>
    </row>
    <row r="2" spans="1:19" x14ac:dyDescent="0.25">
      <c r="A2" s="2"/>
      <c r="B2" s="2"/>
      <c r="C2" s="2"/>
      <c r="D2" s="4"/>
      <c r="E2" s="4"/>
      <c r="I2" s="4"/>
      <c r="J2" s="4"/>
      <c r="K2" s="4"/>
      <c r="L2" s="4"/>
      <c r="M2" s="4"/>
      <c r="N2" s="4"/>
      <c r="P2" s="5"/>
    </row>
    <row r="3" spans="1:19" x14ac:dyDescent="0.25">
      <c r="A3" s="2">
        <v>201104</v>
      </c>
      <c r="B3" s="2" t="s">
        <v>27</v>
      </c>
      <c r="F3" s="2"/>
      <c r="G3" s="2" t="s">
        <v>45</v>
      </c>
      <c r="H3" s="2"/>
      <c r="I3" s="2" t="s">
        <v>43</v>
      </c>
      <c r="J3" s="2" t="s">
        <v>44</v>
      </c>
      <c r="K3" s="7">
        <v>-22.472100000000001</v>
      </c>
      <c r="L3" s="7">
        <v>0.46650000000000003</v>
      </c>
      <c r="M3" s="7">
        <v>1.093</v>
      </c>
      <c r="N3" s="7">
        <v>-4.0902999999999998E-3</v>
      </c>
      <c r="P3" s="5"/>
    </row>
    <row r="4" spans="1:19" x14ac:dyDescent="0.25">
      <c r="A4" s="2">
        <v>201203</v>
      </c>
      <c r="B4" s="2" t="s">
        <v>27</v>
      </c>
      <c r="C4" s="2"/>
      <c r="F4" s="2"/>
      <c r="G4" s="2"/>
      <c r="H4" s="2"/>
      <c r="P4" s="5"/>
    </row>
    <row r="5" spans="1:19" x14ac:dyDescent="0.25">
      <c r="A5" s="2">
        <v>201304</v>
      </c>
      <c r="B5" s="2" t="s">
        <v>27</v>
      </c>
      <c r="C5" s="2"/>
      <c r="F5" s="2"/>
      <c r="G5" s="2" t="s">
        <v>25</v>
      </c>
      <c r="H5" s="2"/>
      <c r="I5" s="2" t="s">
        <v>40</v>
      </c>
      <c r="J5" s="2" t="s">
        <v>41</v>
      </c>
      <c r="K5" s="7">
        <v>-11.533799999999999</v>
      </c>
      <c r="L5" s="7">
        <v>0.46360000000000001</v>
      </c>
      <c r="M5" s="7">
        <v>1.0483</v>
      </c>
      <c r="N5" s="7">
        <v>-2.7870999999999998E-3</v>
      </c>
      <c r="P5" s="5"/>
    </row>
    <row r="6" spans="1:19" x14ac:dyDescent="0.25">
      <c r="A6" s="2">
        <v>201505</v>
      </c>
      <c r="B6" s="2" t="s">
        <v>26</v>
      </c>
      <c r="C6" s="2"/>
      <c r="D6" s="9" t="s">
        <v>126</v>
      </c>
      <c r="E6" s="9" t="s">
        <v>113</v>
      </c>
      <c r="F6" s="6"/>
      <c r="G6" s="6" t="s">
        <v>97</v>
      </c>
      <c r="H6" s="6"/>
      <c r="I6" s="6" t="s">
        <v>98</v>
      </c>
      <c r="J6" s="6" t="s">
        <v>99</v>
      </c>
      <c r="K6" s="7">
        <v>-25.263300000000001</v>
      </c>
      <c r="L6" s="7">
        <v>0.83015000000000005</v>
      </c>
      <c r="M6" s="7">
        <v>1.0495000000000001</v>
      </c>
      <c r="N6" s="7">
        <v>-1.9442999999999999E-3</v>
      </c>
      <c r="P6" s="5" t="s">
        <v>88</v>
      </c>
      <c r="Q6" s="4" t="s">
        <v>39</v>
      </c>
      <c r="S6" s="4" t="s">
        <v>89</v>
      </c>
    </row>
    <row r="7" spans="1:19" x14ac:dyDescent="0.25">
      <c r="A7" s="2" t="s">
        <v>110</v>
      </c>
      <c r="B7" s="2" t="s">
        <v>26</v>
      </c>
      <c r="C7" s="2"/>
      <c r="D7" s="9" t="s">
        <v>125</v>
      </c>
      <c r="E7" s="35" t="s">
        <v>134</v>
      </c>
      <c r="F7" s="2"/>
      <c r="G7" s="2" t="s">
        <v>25</v>
      </c>
      <c r="H7" s="2"/>
      <c r="I7" s="2" t="s">
        <v>74</v>
      </c>
      <c r="J7" s="2" t="s">
        <v>75</v>
      </c>
      <c r="K7" s="7">
        <v>-1.8474999999999999</v>
      </c>
      <c r="L7" s="7">
        <v>0.36330000000000001</v>
      </c>
      <c r="M7" s="7">
        <v>1.0182</v>
      </c>
      <c r="N7" s="7">
        <v>-2E-3</v>
      </c>
      <c r="P7" s="5">
        <v>472.08</v>
      </c>
      <c r="Q7" s="2" t="s">
        <v>86</v>
      </c>
      <c r="S7" s="2" t="s">
        <v>73</v>
      </c>
    </row>
    <row r="8" spans="1:19" x14ac:dyDescent="0.25">
      <c r="A8" s="35" t="s">
        <v>139</v>
      </c>
      <c r="B8" s="35" t="s">
        <v>26</v>
      </c>
      <c r="C8" s="2"/>
      <c r="D8" s="35" t="s">
        <v>133</v>
      </c>
      <c r="E8" s="51" t="s">
        <v>155</v>
      </c>
      <c r="F8" s="2"/>
      <c r="G8" s="35" t="s">
        <v>97</v>
      </c>
      <c r="H8" s="2"/>
      <c r="I8" s="35" t="s">
        <v>140</v>
      </c>
      <c r="J8" s="35" t="s">
        <v>141</v>
      </c>
      <c r="K8" s="7">
        <v>-37.348599999999998</v>
      </c>
      <c r="L8" s="7">
        <v>1.6990000000000001</v>
      </c>
      <c r="M8" s="7">
        <v>1.0569</v>
      </c>
      <c r="N8" s="7">
        <v>-2.3999999999999998E-3</v>
      </c>
      <c r="P8" s="5">
        <v>485.66</v>
      </c>
      <c r="Q8" s="35" t="s">
        <v>142</v>
      </c>
    </row>
    <row r="9" spans="1:19" x14ac:dyDescent="0.25">
      <c r="A9" s="38" t="s">
        <v>144</v>
      </c>
      <c r="B9" s="35" t="s">
        <v>26</v>
      </c>
      <c r="C9" s="9"/>
      <c r="D9" s="51" t="s">
        <v>156</v>
      </c>
      <c r="E9" s="57" t="s">
        <v>164</v>
      </c>
      <c r="F9" s="2"/>
      <c r="G9" s="41" t="s">
        <v>25</v>
      </c>
      <c r="H9" s="2"/>
      <c r="I9" s="51" t="s">
        <v>161</v>
      </c>
      <c r="J9" s="51" t="s">
        <v>162</v>
      </c>
      <c r="K9" s="7">
        <v>-9.3899999999999997E-2</v>
      </c>
      <c r="L9" s="7">
        <v>0.59440000000000004</v>
      </c>
      <c r="M9" s="7">
        <v>1.0270999999999999</v>
      </c>
      <c r="N9" s="7">
        <v>-1.6000000000000001E-3</v>
      </c>
      <c r="P9" s="5">
        <v>483.8</v>
      </c>
      <c r="Q9" s="41" t="s">
        <v>146</v>
      </c>
      <c r="S9" s="49" t="s">
        <v>153</v>
      </c>
    </row>
    <row r="10" spans="1:19" x14ac:dyDescent="0.25">
      <c r="A10" s="38" t="s">
        <v>144</v>
      </c>
      <c r="B10" s="35" t="s">
        <v>26</v>
      </c>
      <c r="C10" s="2"/>
      <c r="D10" s="57" t="s">
        <v>165</v>
      </c>
      <c r="F10" s="2"/>
      <c r="G10" s="57" t="s">
        <v>42</v>
      </c>
      <c r="H10" s="2"/>
      <c r="I10" s="58" t="s">
        <v>167</v>
      </c>
      <c r="J10" s="58" t="s">
        <v>168</v>
      </c>
      <c r="K10" s="7">
        <v>-33.384300000000003</v>
      </c>
      <c r="L10" s="7">
        <v>1.6194</v>
      </c>
      <c r="M10" s="7">
        <v>0.98680000000000001</v>
      </c>
      <c r="N10" s="7">
        <v>1.8E-3</v>
      </c>
      <c r="P10" s="5">
        <v>442.3</v>
      </c>
      <c r="Q10" s="58" t="s">
        <v>166</v>
      </c>
      <c r="S10" s="59" t="s">
        <v>169</v>
      </c>
    </row>
    <row r="11" spans="1:19" x14ac:dyDescent="0.25">
      <c r="A11" s="60" t="s">
        <v>170</v>
      </c>
      <c r="B11" s="35" t="s">
        <v>26</v>
      </c>
      <c r="C11" s="2"/>
      <c r="D11" s="67" t="s">
        <v>174</v>
      </c>
      <c r="E11" s="68" t="s">
        <v>179</v>
      </c>
      <c r="F11" s="2"/>
      <c r="G11" s="60" t="s">
        <v>97</v>
      </c>
      <c r="H11" s="2"/>
      <c r="K11" s="7">
        <v>0</v>
      </c>
      <c r="L11" s="7">
        <v>0</v>
      </c>
      <c r="M11" s="7">
        <v>1</v>
      </c>
      <c r="N11" s="7">
        <v>0</v>
      </c>
      <c r="P11" s="5">
        <v>439.6</v>
      </c>
      <c r="Q11" s="66" t="s">
        <v>173</v>
      </c>
    </row>
    <row r="12" spans="1:19" x14ac:dyDescent="0.25">
      <c r="A12" s="68" t="s">
        <v>175</v>
      </c>
      <c r="B12" s="35" t="s">
        <v>26</v>
      </c>
      <c r="C12" s="2"/>
      <c r="D12" s="68" t="s">
        <v>178</v>
      </c>
      <c r="F12" s="2"/>
      <c r="G12" s="68" t="s">
        <v>25</v>
      </c>
      <c r="H12" s="2"/>
      <c r="K12" s="7">
        <v>1.36045657</v>
      </c>
      <c r="L12" s="7">
        <v>0.88237874000000005</v>
      </c>
      <c r="M12" s="7">
        <v>1.0692102999999999</v>
      </c>
      <c r="N12" s="7">
        <v>-2.9005400000000001E-3</v>
      </c>
      <c r="P12" s="5">
        <v>438.2</v>
      </c>
      <c r="Q12" s="68" t="s">
        <v>176</v>
      </c>
      <c r="S12" s="68" t="s">
        <v>177</v>
      </c>
    </row>
    <row r="13" spans="1:19" x14ac:dyDescent="0.25">
      <c r="A13" s="2"/>
      <c r="B13" s="2"/>
      <c r="C13" s="2"/>
      <c r="F13" s="2"/>
      <c r="G13" s="2"/>
      <c r="H13" s="2"/>
      <c r="P13" s="5"/>
    </row>
    <row r="14" spans="1:19" x14ac:dyDescent="0.25">
      <c r="A14" s="2"/>
      <c r="B14" s="2"/>
      <c r="C14" s="2"/>
      <c r="F14" s="2"/>
      <c r="G14" s="2"/>
      <c r="H14" s="2"/>
      <c r="P14" s="5"/>
    </row>
    <row r="15" spans="1:19" x14ac:dyDescent="0.25">
      <c r="A15" s="2"/>
      <c r="B15" s="2"/>
      <c r="C15" s="2"/>
      <c r="F15" s="2"/>
      <c r="G15" s="2"/>
      <c r="H15" s="2"/>
      <c r="P15" s="5"/>
    </row>
    <row r="16" spans="1:19" x14ac:dyDescent="0.25">
      <c r="A16" s="2"/>
      <c r="B16" s="2"/>
      <c r="C16" s="2"/>
      <c r="F16" s="2"/>
      <c r="G16" s="2"/>
      <c r="H16" s="2"/>
      <c r="P16" s="5"/>
    </row>
    <row r="17" spans="1:16" x14ac:dyDescent="0.25">
      <c r="A17" s="2"/>
      <c r="B17" s="2"/>
      <c r="C17" s="2"/>
      <c r="F17" s="2"/>
      <c r="G17" s="2"/>
      <c r="H17" s="2"/>
      <c r="P17" s="5"/>
    </row>
    <row r="18" spans="1:16" x14ac:dyDescent="0.25">
      <c r="A18" s="2"/>
      <c r="B18" s="2"/>
      <c r="C18" s="2"/>
      <c r="E18" s="1"/>
      <c r="F18" s="2"/>
      <c r="G18" s="2"/>
      <c r="H18" s="2"/>
      <c r="P18" s="5"/>
    </row>
    <row r="19" spans="1:16" x14ac:dyDescent="0.25">
      <c r="A19" s="2"/>
      <c r="B19" s="2"/>
      <c r="C19" s="2"/>
      <c r="F19" s="2"/>
      <c r="G19" s="2"/>
      <c r="H19" s="2"/>
      <c r="P19" s="5"/>
    </row>
    <row r="20" spans="1:16" x14ac:dyDescent="0.25">
      <c r="A20" s="2"/>
      <c r="B20" s="2"/>
      <c r="C20" s="2"/>
      <c r="F20" s="2"/>
      <c r="G20" s="2"/>
      <c r="H20" s="2"/>
      <c r="P20" s="5"/>
    </row>
    <row r="21" spans="1:16" x14ac:dyDescent="0.25">
      <c r="A21" s="2"/>
      <c r="B21" s="2"/>
      <c r="C21" s="2"/>
      <c r="F21" s="2"/>
      <c r="G21" s="2"/>
      <c r="H21" s="2"/>
      <c r="P21" s="5"/>
    </row>
    <row r="22" spans="1:16" x14ac:dyDescent="0.25">
      <c r="A22" s="2"/>
      <c r="B22" s="2"/>
      <c r="C22" s="2"/>
      <c r="F22" s="2"/>
      <c r="G22" s="2"/>
      <c r="H22" s="2"/>
      <c r="P22" s="5"/>
    </row>
    <row r="23" spans="1:16" x14ac:dyDescent="0.25">
      <c r="A23" s="2"/>
      <c r="B23" s="2"/>
      <c r="C23" s="2"/>
      <c r="F23" s="2"/>
      <c r="G23" s="2"/>
      <c r="H23" s="2"/>
      <c r="P23" s="5"/>
    </row>
    <row r="24" spans="1:16" x14ac:dyDescent="0.25">
      <c r="A24" s="2"/>
      <c r="B24" s="2"/>
      <c r="C24" s="2"/>
      <c r="F24" s="2"/>
      <c r="G24" s="2"/>
      <c r="H24" s="2"/>
      <c r="P24" s="5"/>
    </row>
    <row r="25" spans="1:16" x14ac:dyDescent="0.25">
      <c r="A25" s="2"/>
      <c r="B25" s="2"/>
      <c r="C25" s="2"/>
      <c r="F25" s="2"/>
      <c r="G25" s="2"/>
      <c r="H25" s="2"/>
      <c r="P25" s="5"/>
    </row>
    <row r="26" spans="1:16" x14ac:dyDescent="0.25">
      <c r="A26" s="2"/>
      <c r="B26" s="2"/>
      <c r="C26" s="2"/>
      <c r="F26" s="2"/>
      <c r="G26" s="2"/>
      <c r="H26" s="2"/>
      <c r="P26" s="5"/>
    </row>
    <row r="27" spans="1:16" x14ac:dyDescent="0.25">
      <c r="A27" s="2"/>
      <c r="B27" s="2"/>
      <c r="C27" s="2"/>
      <c r="F27" s="2"/>
      <c r="G27" s="2"/>
      <c r="H27" s="2"/>
      <c r="P27" s="5"/>
    </row>
    <row r="28" spans="1:16" x14ac:dyDescent="0.25">
      <c r="A28" s="2"/>
      <c r="B28" s="2"/>
      <c r="C28" s="2"/>
      <c r="F28" s="2"/>
      <c r="G28" s="2"/>
      <c r="H28" s="2"/>
      <c r="P28" s="5"/>
    </row>
    <row r="29" spans="1:16" x14ac:dyDescent="0.25">
      <c r="A29" s="2"/>
      <c r="B29" s="2"/>
      <c r="C29" s="2"/>
      <c r="F29" s="2"/>
      <c r="G29" s="2"/>
      <c r="H29" s="2"/>
      <c r="P29" s="5"/>
    </row>
    <row r="30" spans="1:16" x14ac:dyDescent="0.25">
      <c r="A30" s="2"/>
      <c r="B30" s="2"/>
      <c r="C30" s="2"/>
      <c r="F30" s="2"/>
      <c r="G30" s="2"/>
      <c r="H30" s="2"/>
    </row>
    <row r="31" spans="1:16" x14ac:dyDescent="0.25">
      <c r="A31" s="2"/>
      <c r="B31" s="2"/>
      <c r="C31" s="2"/>
      <c r="F31" s="2"/>
      <c r="G31" s="2"/>
      <c r="H31" s="2"/>
    </row>
    <row r="32" spans="1:16" x14ac:dyDescent="0.25">
      <c r="A32" s="2"/>
      <c r="B32" s="2"/>
      <c r="C32" s="2"/>
      <c r="F32" s="2"/>
      <c r="G32" s="2"/>
      <c r="H32" s="2"/>
    </row>
    <row r="33" spans="1:8" x14ac:dyDescent="0.25">
      <c r="A33" s="2"/>
      <c r="B33" s="2"/>
      <c r="C33" s="2"/>
      <c r="F33" s="2"/>
      <c r="G33" s="2"/>
      <c r="H33" s="2"/>
    </row>
    <row r="34" spans="1:8" x14ac:dyDescent="0.25">
      <c r="C34" s="2"/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37"/>
  <sheetViews>
    <sheetView zoomScale="85" zoomScaleNormal="85" workbookViewId="0">
      <selection activeCell="A14" sqref="A14:D14"/>
    </sheetView>
  </sheetViews>
  <sheetFormatPr defaultColWidth="11" defaultRowHeight="15" x14ac:dyDescent="0.25"/>
  <cols>
    <col min="1" max="1" width="11.875" style="18" customWidth="1"/>
    <col min="2" max="2" width="12.375" style="18" customWidth="1"/>
    <col min="3" max="3" width="1.875" style="18" customWidth="1"/>
    <col min="4" max="5" width="20.375" style="18" customWidth="1"/>
    <col min="6" max="6" width="12.625" style="18" customWidth="1"/>
    <col min="7" max="7" width="18.875" style="18" customWidth="1"/>
    <col min="8" max="8" width="19.375" style="18" customWidth="1"/>
    <col min="9" max="9" width="12.625" style="18" customWidth="1"/>
    <col min="10" max="10" width="1.875" style="18" customWidth="1"/>
    <col min="11" max="11" width="11" style="31"/>
    <col min="12" max="12" width="7.625" style="19" customWidth="1"/>
    <col min="13" max="13" width="11" style="20"/>
    <col min="14" max="14" width="11" style="21"/>
    <col min="15" max="15" width="11" style="23"/>
    <col min="16" max="16" width="13.375" style="17" customWidth="1"/>
    <col min="17" max="17" width="1.875" style="23" customWidth="1"/>
    <col min="18" max="19" width="11" style="10"/>
    <col min="20" max="20" width="11" style="18" customWidth="1"/>
    <col min="21" max="16384" width="11" style="18"/>
  </cols>
  <sheetData>
    <row r="1" spans="1:19" s="9" customFormat="1" x14ac:dyDescent="0.25">
      <c r="A1" s="1" t="s">
        <v>2</v>
      </c>
      <c r="B1" s="1" t="s">
        <v>20</v>
      </c>
      <c r="D1" s="1" t="s">
        <v>114</v>
      </c>
      <c r="E1" s="1" t="s">
        <v>115</v>
      </c>
      <c r="F1" s="1" t="s">
        <v>24</v>
      </c>
      <c r="G1" s="1" t="s">
        <v>15</v>
      </c>
      <c r="H1" s="1" t="s">
        <v>17</v>
      </c>
      <c r="I1" s="1" t="s">
        <v>16</v>
      </c>
      <c r="K1" s="33" t="s">
        <v>3</v>
      </c>
      <c r="L1" s="13" t="s">
        <v>9</v>
      </c>
      <c r="M1" s="14" t="s">
        <v>12</v>
      </c>
      <c r="N1" s="15" t="s">
        <v>11</v>
      </c>
      <c r="O1" s="16" t="s">
        <v>10</v>
      </c>
      <c r="P1" s="17"/>
      <c r="Q1" s="11"/>
      <c r="R1" s="1" t="s">
        <v>13</v>
      </c>
      <c r="S1" s="1" t="s">
        <v>14</v>
      </c>
    </row>
    <row r="2" spans="1:19" x14ac:dyDescent="0.25">
      <c r="A2" s="9"/>
      <c r="B2" s="9"/>
      <c r="C2" s="9"/>
      <c r="D2" s="9"/>
      <c r="E2" s="9"/>
      <c r="F2" s="9"/>
      <c r="G2" s="9"/>
      <c r="H2" s="9"/>
      <c r="I2" s="9"/>
      <c r="K2" s="32"/>
      <c r="L2" s="18"/>
      <c r="M2" s="27"/>
      <c r="N2" s="24"/>
      <c r="O2" s="16" t="s">
        <v>1</v>
      </c>
      <c r="P2" s="22" t="s">
        <v>0</v>
      </c>
      <c r="Q2" s="62"/>
      <c r="R2" s="64">
        <v>8.3145100000000003</v>
      </c>
      <c r="S2" s="65">
        <v>96487</v>
      </c>
    </row>
    <row r="3" spans="1:19" x14ac:dyDescent="0.25">
      <c r="A3" s="9">
        <v>201104</v>
      </c>
      <c r="B3" s="9" t="s">
        <v>27</v>
      </c>
      <c r="C3" s="9"/>
      <c r="D3" s="9" t="s">
        <v>117</v>
      </c>
      <c r="E3" s="9" t="s">
        <v>118</v>
      </c>
      <c r="F3" s="9"/>
      <c r="G3" s="9"/>
      <c r="H3" s="9"/>
      <c r="I3" s="9" t="s">
        <v>38</v>
      </c>
      <c r="K3" s="32">
        <v>40639</v>
      </c>
      <c r="L3" s="18">
        <v>99</v>
      </c>
      <c r="M3" s="27">
        <v>7.9720000000000004</v>
      </c>
      <c r="N3" s="24">
        <v>4.9799999999999997E-2</v>
      </c>
      <c r="O3" s="10">
        <v>294.64999999999998</v>
      </c>
      <c r="P3" s="17">
        <f>N3-(M3*$R$2*O3*LN(10)/$S$2)</f>
        <v>-0.41627658023928965</v>
      </c>
      <c r="Q3" s="18"/>
      <c r="R3" s="18"/>
      <c r="S3" s="18"/>
    </row>
    <row r="4" spans="1:19" x14ac:dyDescent="0.25">
      <c r="A4" s="9">
        <v>201104</v>
      </c>
      <c r="B4" s="9" t="s">
        <v>27</v>
      </c>
      <c r="C4" s="9"/>
      <c r="D4" s="9" t="s">
        <v>118</v>
      </c>
      <c r="E4" s="9" t="s">
        <v>122</v>
      </c>
      <c r="F4" s="9"/>
      <c r="G4" s="9"/>
      <c r="H4" s="9"/>
      <c r="I4" s="9" t="s">
        <v>34</v>
      </c>
      <c r="K4" s="32">
        <v>40784</v>
      </c>
      <c r="L4" s="18">
        <v>111</v>
      </c>
      <c r="M4" s="27">
        <v>7.9</v>
      </c>
      <c r="N4" s="24">
        <v>3.2149999999999998E-2</v>
      </c>
      <c r="O4" s="10">
        <v>293.08999999999997</v>
      </c>
      <c r="P4" s="17">
        <f t="shared" ref="P4:P14" si="0">N4-(M4*$R$2*O4*LN(10)/$S$2)</f>
        <v>-0.42727184065765633</v>
      </c>
      <c r="Q4" s="18"/>
      <c r="R4" s="18"/>
      <c r="S4" s="18"/>
    </row>
    <row r="5" spans="1:19" x14ac:dyDescent="0.25">
      <c r="A5" s="9">
        <v>201203</v>
      </c>
      <c r="B5" s="9" t="s">
        <v>27</v>
      </c>
      <c r="C5" s="9"/>
      <c r="D5" s="9" t="s">
        <v>116</v>
      </c>
      <c r="E5" s="9" t="s">
        <v>119</v>
      </c>
      <c r="F5" s="9"/>
      <c r="G5" s="9"/>
      <c r="H5" s="9"/>
      <c r="I5" s="9" t="s">
        <v>34</v>
      </c>
      <c r="K5" s="32">
        <v>40989</v>
      </c>
      <c r="L5" s="18">
        <v>111</v>
      </c>
      <c r="M5" s="27">
        <v>7.8949999999999996</v>
      </c>
      <c r="N5" s="24">
        <v>3.1289999999999998E-2</v>
      </c>
      <c r="O5" s="10">
        <v>293.39</v>
      </c>
      <c r="P5" s="17">
        <f t="shared" si="0"/>
        <v>-0.42831102305473662</v>
      </c>
      <c r="Q5" s="18"/>
    </row>
    <row r="6" spans="1:19" x14ac:dyDescent="0.25">
      <c r="A6" s="9">
        <v>201203</v>
      </c>
      <c r="B6" s="9" t="s">
        <v>27</v>
      </c>
      <c r="C6" s="9"/>
      <c r="D6" s="9" t="s">
        <v>119</v>
      </c>
      <c r="E6" s="9" t="s">
        <v>123</v>
      </c>
      <c r="F6" s="9" t="s">
        <v>35</v>
      </c>
      <c r="G6" s="9" t="s">
        <v>36</v>
      </c>
      <c r="H6" s="9" t="s">
        <v>37</v>
      </c>
      <c r="I6" s="9"/>
      <c r="K6" s="32">
        <v>41134</v>
      </c>
      <c r="L6" s="18"/>
      <c r="M6" s="27"/>
      <c r="N6" s="24"/>
      <c r="O6" s="10">
        <v>293.55</v>
      </c>
      <c r="P6" s="17">
        <v>-0.37568000000000001</v>
      </c>
      <c r="Q6" s="18"/>
      <c r="R6" s="18" t="s">
        <v>23</v>
      </c>
      <c r="S6" s="18"/>
    </row>
    <row r="7" spans="1:19" x14ac:dyDescent="0.25">
      <c r="A7" s="9">
        <v>201304</v>
      </c>
      <c r="B7" s="9" t="s">
        <v>27</v>
      </c>
      <c r="C7" s="9"/>
      <c r="D7" s="9" t="s">
        <v>120</v>
      </c>
      <c r="E7" s="9" t="s">
        <v>124</v>
      </c>
      <c r="F7" s="9"/>
      <c r="G7" s="9"/>
      <c r="H7" s="9"/>
      <c r="I7" s="9" t="s">
        <v>22</v>
      </c>
      <c r="K7" s="32">
        <v>41386</v>
      </c>
      <c r="L7" s="18">
        <v>126</v>
      </c>
      <c r="M7" s="27">
        <v>8.1590000000000007</v>
      </c>
      <c r="N7" s="24">
        <v>8.5760000000000003E-2</v>
      </c>
      <c r="O7" s="10">
        <v>283.44</v>
      </c>
      <c r="P7" s="17">
        <f t="shared" si="0"/>
        <v>-0.37310149709234947</v>
      </c>
      <c r="Q7" s="18"/>
      <c r="S7" s="18"/>
    </row>
    <row r="8" spans="1:19" x14ac:dyDescent="0.25">
      <c r="A8" s="9">
        <v>201505</v>
      </c>
      <c r="B8" s="9" t="s">
        <v>26</v>
      </c>
      <c r="C8" s="9"/>
      <c r="D8" s="9" t="s">
        <v>112</v>
      </c>
      <c r="E8" s="9" t="s">
        <v>121</v>
      </c>
      <c r="F8" s="9" t="s">
        <v>39</v>
      </c>
      <c r="G8" s="9" t="s">
        <v>31</v>
      </c>
      <c r="H8" s="9" t="s">
        <v>30</v>
      </c>
      <c r="I8" s="9" t="s">
        <v>29</v>
      </c>
      <c r="K8" s="32">
        <v>42493</v>
      </c>
      <c r="L8" s="18">
        <v>152</v>
      </c>
      <c r="M8" s="27">
        <v>7.9349999999999996</v>
      </c>
      <c r="N8" s="24">
        <v>0.11061</v>
      </c>
      <c r="O8" s="10">
        <v>293.74</v>
      </c>
      <c r="P8" s="17">
        <v>-0.35183900000000001</v>
      </c>
      <c r="Q8" s="18"/>
      <c r="R8" s="10" t="s">
        <v>106</v>
      </c>
      <c r="S8" s="18"/>
    </row>
    <row r="9" spans="1:19" x14ac:dyDescent="0.25">
      <c r="A9" s="9">
        <v>201505</v>
      </c>
      <c r="B9" s="9" t="s">
        <v>26</v>
      </c>
      <c r="C9" s="9"/>
      <c r="D9" s="9" t="s">
        <v>121</v>
      </c>
      <c r="E9" s="9" t="s">
        <v>113</v>
      </c>
      <c r="F9" s="9" t="s">
        <v>39</v>
      </c>
      <c r="G9" s="9" t="s">
        <v>32</v>
      </c>
      <c r="H9" s="9" t="s">
        <v>33</v>
      </c>
      <c r="I9" s="9" t="s">
        <v>21</v>
      </c>
      <c r="K9" s="32">
        <v>42383</v>
      </c>
      <c r="L9" s="18" t="s">
        <v>28</v>
      </c>
      <c r="M9" s="27">
        <v>7.9320000000000004</v>
      </c>
      <c r="N9" s="24">
        <v>7.4370000000000006E-2</v>
      </c>
      <c r="O9" s="10">
        <v>294.17</v>
      </c>
      <c r="P9" s="17">
        <f t="shared" si="0"/>
        <v>-0.3886125592843761</v>
      </c>
      <c r="Q9" s="18"/>
      <c r="S9" s="18"/>
    </row>
    <row r="10" spans="1:19" x14ac:dyDescent="0.25">
      <c r="A10" s="9" t="s">
        <v>110</v>
      </c>
      <c r="B10" s="9" t="s">
        <v>26</v>
      </c>
      <c r="C10" s="9"/>
      <c r="D10" s="9" t="s">
        <v>125</v>
      </c>
      <c r="E10" s="35" t="s">
        <v>134</v>
      </c>
      <c r="F10" s="9" t="s">
        <v>39</v>
      </c>
      <c r="G10" s="9" t="s">
        <v>31</v>
      </c>
      <c r="H10" s="9" t="s">
        <v>77</v>
      </c>
      <c r="I10" s="9" t="s">
        <v>63</v>
      </c>
      <c r="K10" s="31" t="s">
        <v>78</v>
      </c>
      <c r="L10" s="19">
        <v>156</v>
      </c>
      <c r="M10" s="20">
        <v>7.9020000000000001</v>
      </c>
      <c r="N10" s="21">
        <v>0.10607</v>
      </c>
      <c r="O10" s="23">
        <v>294.33</v>
      </c>
      <c r="P10" s="17">
        <f t="shared" si="0"/>
        <v>-0.35541235588013903</v>
      </c>
      <c r="Q10" s="21"/>
      <c r="R10" s="10" t="s">
        <v>83</v>
      </c>
    </row>
    <row r="11" spans="1:19" x14ac:dyDescent="0.25">
      <c r="A11" s="35" t="s">
        <v>139</v>
      </c>
      <c r="B11" s="35" t="s">
        <v>26</v>
      </c>
      <c r="C11" s="9"/>
      <c r="D11" s="35" t="s">
        <v>133</v>
      </c>
      <c r="E11" s="51" t="s">
        <v>155</v>
      </c>
      <c r="F11" s="9"/>
      <c r="G11" s="9"/>
      <c r="H11" s="36" t="s">
        <v>135</v>
      </c>
      <c r="I11" s="35" t="s">
        <v>128</v>
      </c>
      <c r="K11" s="31">
        <v>43454</v>
      </c>
      <c r="L11" s="19">
        <v>177</v>
      </c>
      <c r="M11" s="20">
        <v>7.8150000000000004</v>
      </c>
      <c r="N11" s="21">
        <v>5.7110000000000001E-2</v>
      </c>
      <c r="O11" s="23">
        <v>292.94</v>
      </c>
      <c r="P11" s="17">
        <f t="shared" si="0"/>
        <v>-0.39713609744344053</v>
      </c>
    </row>
    <row r="12" spans="1:19" x14ac:dyDescent="0.25">
      <c r="A12" s="39" t="s">
        <v>144</v>
      </c>
      <c r="B12" s="35" t="s">
        <v>26</v>
      </c>
      <c r="C12" s="9"/>
      <c r="D12" s="51" t="s">
        <v>156</v>
      </c>
      <c r="E12" s="9"/>
      <c r="F12" s="9"/>
      <c r="G12" s="9"/>
      <c r="H12" s="36" t="s">
        <v>148</v>
      </c>
      <c r="I12" s="45" t="s">
        <v>149</v>
      </c>
      <c r="K12" s="42" t="s">
        <v>147</v>
      </c>
      <c r="L12" s="19">
        <v>185</v>
      </c>
      <c r="M12" s="20">
        <v>7.9407940000000004</v>
      </c>
      <c r="N12" s="21">
        <v>5.3990000000000003E-2</v>
      </c>
      <c r="O12" s="43">
        <f>273.15+19.568023</f>
        <v>292.71802299999996</v>
      </c>
      <c r="P12" s="17">
        <v>-0.40723386099999997</v>
      </c>
      <c r="R12" s="46" t="s">
        <v>150</v>
      </c>
    </row>
    <row r="13" spans="1:19" x14ac:dyDescent="0.25">
      <c r="A13" s="60" t="s">
        <v>170</v>
      </c>
      <c r="B13" s="35" t="s">
        <v>26</v>
      </c>
      <c r="C13" s="9"/>
      <c r="D13" s="67" t="s">
        <v>174</v>
      </c>
      <c r="E13" s="69" t="s">
        <v>179</v>
      </c>
      <c r="F13" s="9"/>
      <c r="G13" s="9"/>
      <c r="H13" s="9"/>
      <c r="I13" s="60" t="s">
        <v>128</v>
      </c>
      <c r="J13" s="11"/>
      <c r="K13" s="31">
        <v>45125</v>
      </c>
      <c r="L13" s="61" t="s">
        <v>172</v>
      </c>
      <c r="M13" s="21">
        <f>7.4115+(O13-293.15)*0.026</f>
        <v>7.3699489839999996</v>
      </c>
      <c r="N13" s="63">
        <v>2.239E-2</v>
      </c>
      <c r="O13" s="43">
        <f>273.15+(18.52*0.9967-0.057)</f>
        <v>291.55188399999997</v>
      </c>
      <c r="P13" s="17">
        <f t="shared" si="0"/>
        <v>-0.40395765542263773</v>
      </c>
      <c r="Q13" s="10"/>
      <c r="S13" s="18"/>
    </row>
    <row r="14" spans="1:19" x14ac:dyDescent="0.25">
      <c r="A14" s="68" t="s">
        <v>175</v>
      </c>
      <c r="B14" s="35" t="s">
        <v>26</v>
      </c>
      <c r="C14" s="2"/>
      <c r="D14" s="68" t="s">
        <v>178</v>
      </c>
      <c r="E14" s="9"/>
      <c r="F14" s="9"/>
      <c r="G14" s="9"/>
      <c r="H14" s="68" t="s">
        <v>182</v>
      </c>
      <c r="I14" s="68" t="s">
        <v>180</v>
      </c>
      <c r="J14" s="11"/>
      <c r="K14" s="31">
        <v>45854</v>
      </c>
      <c r="L14" s="70" t="s">
        <v>181</v>
      </c>
      <c r="M14" s="21">
        <v>7.93</v>
      </c>
      <c r="N14" s="23">
        <v>8.9349999999999999E-2</v>
      </c>
      <c r="O14" s="43">
        <f>273.15+(18.24*0.9967-0.057)</f>
        <v>291.272808</v>
      </c>
      <c r="P14" s="17">
        <f t="shared" si="0"/>
        <v>-0.36895719488165657</v>
      </c>
      <c r="Q14" s="10"/>
      <c r="S14" s="18"/>
    </row>
    <row r="15" spans="1:19" x14ac:dyDescent="0.25">
      <c r="A15" s="9"/>
      <c r="B15" s="9"/>
      <c r="C15" s="9"/>
      <c r="E15" s="9"/>
      <c r="F15" s="9"/>
      <c r="G15" s="9"/>
      <c r="H15" s="9"/>
      <c r="I15" s="9"/>
      <c r="J15" s="11"/>
      <c r="L15" s="20"/>
      <c r="M15" s="21"/>
      <c r="N15" s="23"/>
      <c r="O15" s="17"/>
      <c r="P15" s="23"/>
      <c r="Q15" s="10"/>
      <c r="S15" s="18"/>
    </row>
    <row r="16" spans="1:19" x14ac:dyDescent="0.25">
      <c r="A16" s="9"/>
      <c r="B16" s="9"/>
      <c r="C16" s="9"/>
      <c r="D16" s="9"/>
      <c r="E16" s="9"/>
      <c r="F16" s="9"/>
      <c r="G16" s="9"/>
      <c r="H16" s="9"/>
      <c r="I16" s="9"/>
      <c r="J16" s="11"/>
      <c r="L16" s="20"/>
      <c r="M16" s="21"/>
      <c r="N16" s="23"/>
      <c r="O16" s="17"/>
      <c r="P16" s="23"/>
      <c r="Q16" s="10"/>
      <c r="S16" s="18"/>
    </row>
    <row r="17" spans="1:19" x14ac:dyDescent="0.25">
      <c r="A17" s="9"/>
      <c r="B17" s="9"/>
      <c r="C17" s="9"/>
      <c r="D17" s="9"/>
      <c r="E17" s="9"/>
      <c r="F17" s="9"/>
      <c r="G17" s="9"/>
      <c r="H17" s="9"/>
      <c r="I17" s="9"/>
      <c r="J17" s="11"/>
      <c r="L17" s="20"/>
      <c r="M17" s="21"/>
      <c r="N17" s="23"/>
      <c r="O17" s="17"/>
      <c r="P17" s="23"/>
      <c r="Q17" s="10"/>
      <c r="S17" s="18"/>
    </row>
    <row r="18" spans="1:19" x14ac:dyDescent="0.25">
      <c r="A18" s="9"/>
      <c r="B18" s="9"/>
      <c r="C18" s="9"/>
      <c r="D18" s="9"/>
      <c r="E18" s="9"/>
      <c r="F18" s="9"/>
      <c r="G18" s="9"/>
      <c r="H18" s="9"/>
      <c r="I18" s="9"/>
      <c r="J18" s="11"/>
      <c r="L18" s="20"/>
      <c r="M18" s="21"/>
      <c r="O18" s="17"/>
      <c r="P18" s="23"/>
      <c r="Q18" s="10"/>
      <c r="S18" s="18"/>
    </row>
    <row r="19" spans="1:19" x14ac:dyDescent="0.25">
      <c r="A19" s="9"/>
      <c r="B19" s="9"/>
      <c r="C19" s="9"/>
      <c r="D19" s="9"/>
      <c r="E19" s="9"/>
      <c r="F19" s="9"/>
      <c r="G19" s="9"/>
      <c r="H19" s="9"/>
      <c r="I19" s="9"/>
      <c r="J19" s="11"/>
      <c r="L19" s="20"/>
      <c r="M19" s="21"/>
      <c r="N19" s="23"/>
      <c r="O19" s="17"/>
      <c r="P19" s="23"/>
      <c r="Q19" s="10"/>
      <c r="S19" s="18"/>
    </row>
    <row r="20" spans="1:19" x14ac:dyDescent="0.25">
      <c r="A20" s="9"/>
      <c r="B20" s="9"/>
      <c r="C20" s="9"/>
      <c r="D20" s="9"/>
      <c r="E20" s="9"/>
      <c r="F20" s="9"/>
      <c r="G20" s="9"/>
      <c r="H20" s="9"/>
      <c r="I20" s="9"/>
      <c r="J20" s="11"/>
      <c r="L20" s="20"/>
      <c r="M20" s="21"/>
      <c r="N20" s="23"/>
      <c r="O20" s="17"/>
      <c r="P20" s="23"/>
      <c r="Q20" s="10"/>
      <c r="S20" s="18"/>
    </row>
    <row r="21" spans="1:19" x14ac:dyDescent="0.25">
      <c r="A21" s="9"/>
      <c r="B21" s="9"/>
      <c r="C21" s="9"/>
      <c r="D21" s="9"/>
      <c r="E21" s="9"/>
      <c r="F21" s="9"/>
      <c r="G21" s="9"/>
      <c r="H21" s="9"/>
      <c r="I21" s="9"/>
      <c r="J21" s="11"/>
      <c r="L21" s="20"/>
      <c r="M21" s="21"/>
      <c r="N21" s="23"/>
      <c r="O21" s="17"/>
      <c r="P21" s="23"/>
      <c r="Q21" s="10"/>
      <c r="S21" s="18"/>
    </row>
    <row r="22" spans="1:19" x14ac:dyDescent="0.25">
      <c r="A22" s="9"/>
      <c r="B22" s="9"/>
      <c r="C22" s="9"/>
      <c r="D22" s="9"/>
      <c r="E22" s="9"/>
      <c r="F22" s="9"/>
      <c r="G22" s="9"/>
      <c r="H22" s="9"/>
      <c r="I22" s="9"/>
      <c r="J22" s="11"/>
      <c r="L22" s="20"/>
      <c r="M22" s="21"/>
      <c r="N22" s="23"/>
      <c r="O22" s="17"/>
      <c r="P22" s="23"/>
      <c r="Q22" s="10"/>
      <c r="S22" s="18"/>
    </row>
    <row r="23" spans="1:19" x14ac:dyDescent="0.25">
      <c r="A23" s="9"/>
      <c r="B23" s="9"/>
      <c r="C23" s="9"/>
      <c r="D23" s="9"/>
      <c r="E23" s="9"/>
      <c r="F23" s="9"/>
      <c r="G23" s="9"/>
      <c r="H23" s="9"/>
      <c r="I23" s="9"/>
      <c r="J23" s="11"/>
      <c r="L23" s="20"/>
      <c r="M23" s="21"/>
      <c r="N23" s="23"/>
      <c r="O23" s="17"/>
      <c r="P23" s="23"/>
      <c r="Q23" s="10"/>
      <c r="S23" s="18"/>
    </row>
    <row r="24" spans="1:19" x14ac:dyDescent="0.25">
      <c r="A24" s="9"/>
      <c r="B24" s="9"/>
      <c r="C24" s="9"/>
      <c r="D24" s="9"/>
      <c r="E24" s="9"/>
      <c r="F24" s="9"/>
      <c r="G24" s="9"/>
      <c r="H24" s="9"/>
      <c r="I24" s="9"/>
      <c r="J24" s="11"/>
      <c r="L24" s="20"/>
      <c r="M24" s="21"/>
      <c r="N24" s="23"/>
      <c r="O24" s="17"/>
      <c r="P24" s="23"/>
      <c r="Q24" s="10"/>
      <c r="S24" s="18"/>
    </row>
    <row r="25" spans="1:19" x14ac:dyDescent="0.25">
      <c r="A25" s="9"/>
      <c r="B25" s="9"/>
      <c r="C25" s="9"/>
      <c r="D25" s="9"/>
      <c r="E25" s="9"/>
      <c r="F25" s="9"/>
      <c r="G25" s="9"/>
      <c r="H25" s="9"/>
      <c r="I25" s="9"/>
    </row>
    <row r="26" spans="1:19" x14ac:dyDescent="0.25">
      <c r="A26" s="9"/>
      <c r="B26" s="9"/>
      <c r="C26" s="9"/>
      <c r="D26" s="9"/>
      <c r="E26" s="9"/>
      <c r="F26" s="9"/>
      <c r="G26" s="9"/>
      <c r="H26" s="9"/>
      <c r="I26" s="9"/>
    </row>
    <row r="27" spans="1:19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19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9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19" x14ac:dyDescent="0.25">
      <c r="A30" s="9"/>
      <c r="B30" s="9"/>
      <c r="C30" s="9"/>
      <c r="D30" s="9"/>
      <c r="E30" s="9"/>
      <c r="F30" s="9"/>
      <c r="G30" s="9"/>
      <c r="H30" s="9"/>
      <c r="I30" s="9"/>
    </row>
    <row r="31" spans="1:19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19" x14ac:dyDescent="0.25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5">
      <c r="A37" s="9"/>
      <c r="B37" s="9"/>
      <c r="C37" s="9"/>
      <c r="D37" s="9"/>
      <c r="E37" s="9"/>
      <c r="F37" s="9"/>
      <c r="G37" s="9"/>
      <c r="H37" s="9"/>
      <c r="I37" s="9"/>
    </row>
  </sheetData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41"/>
  <sheetViews>
    <sheetView zoomScale="85" zoomScaleNormal="85" workbookViewId="0">
      <selection activeCell="H11" sqref="H11"/>
    </sheetView>
  </sheetViews>
  <sheetFormatPr defaultColWidth="11" defaultRowHeight="15" x14ac:dyDescent="0.25"/>
  <cols>
    <col min="1" max="1" width="11.875" style="18" customWidth="1"/>
    <col min="2" max="2" width="12.375" style="18" customWidth="1"/>
    <col min="3" max="3" width="1.875" style="18" customWidth="1"/>
    <col min="4" max="5" width="20.375" style="18" customWidth="1"/>
    <col min="6" max="8" width="11.125" style="18" customWidth="1"/>
    <col min="9" max="9" width="1.875" style="18" customWidth="1"/>
    <col min="10" max="10" width="11" style="11" customWidth="1"/>
    <col min="11" max="11" width="11.875" style="19" customWidth="1"/>
    <col min="12" max="12" width="11" style="20"/>
    <col min="13" max="13" width="1.875" style="23" customWidth="1"/>
    <col min="14" max="14" width="11" style="10" customWidth="1"/>
    <col min="15" max="15" width="11" style="10"/>
    <col min="16" max="16" width="11" style="18" customWidth="1"/>
    <col min="17" max="16384" width="11" style="18"/>
  </cols>
  <sheetData>
    <row r="1" spans="1:16" s="9" customFormat="1" x14ac:dyDescent="0.25">
      <c r="A1" s="1" t="s">
        <v>2</v>
      </c>
      <c r="B1" s="1" t="s">
        <v>20</v>
      </c>
      <c r="D1" s="1" t="s">
        <v>114</v>
      </c>
      <c r="E1" s="1" t="s">
        <v>115</v>
      </c>
      <c r="F1" s="1" t="s">
        <v>49</v>
      </c>
      <c r="G1" s="1" t="s">
        <v>50</v>
      </c>
      <c r="H1" s="1" t="s">
        <v>52</v>
      </c>
      <c r="J1" s="12" t="s">
        <v>3</v>
      </c>
      <c r="K1" s="1" t="s">
        <v>53</v>
      </c>
      <c r="L1" s="14" t="s">
        <v>54</v>
      </c>
      <c r="M1" s="11"/>
      <c r="N1" s="1" t="s">
        <v>7</v>
      </c>
      <c r="P1" s="1"/>
    </row>
    <row r="2" spans="1:16" s="9" customFormat="1" x14ac:dyDescent="0.25">
      <c r="K2" s="18"/>
      <c r="L2" s="27"/>
      <c r="M2" s="11"/>
      <c r="N2" s="1"/>
      <c r="O2" s="1"/>
    </row>
    <row r="3" spans="1:16" x14ac:dyDescent="0.25">
      <c r="A3" s="9">
        <v>201104</v>
      </c>
      <c r="B3" s="9" t="s">
        <v>27</v>
      </c>
      <c r="C3" s="9"/>
      <c r="D3" s="9"/>
      <c r="E3" s="9"/>
      <c r="F3" s="9"/>
      <c r="G3" s="9"/>
      <c r="H3" s="9"/>
      <c r="I3" s="9"/>
      <c r="J3" s="9"/>
      <c r="K3" s="18"/>
      <c r="L3" s="27"/>
      <c r="M3" s="18"/>
      <c r="N3" s="18"/>
      <c r="O3" s="26"/>
    </row>
    <row r="4" spans="1:16" x14ac:dyDescent="0.25">
      <c r="A4" s="9">
        <v>201203</v>
      </c>
      <c r="B4" s="9" t="s">
        <v>27</v>
      </c>
      <c r="C4" s="9"/>
      <c r="D4" s="9"/>
      <c r="E4" s="9"/>
      <c r="F4" s="9"/>
      <c r="G4" s="9"/>
      <c r="H4" s="9"/>
      <c r="I4" s="9"/>
      <c r="J4" s="9"/>
      <c r="K4" s="18"/>
      <c r="L4" s="27"/>
      <c r="M4" s="18"/>
      <c r="N4" s="18"/>
      <c r="O4" s="18"/>
    </row>
    <row r="5" spans="1:16" x14ac:dyDescent="0.25">
      <c r="A5" s="9">
        <v>201304</v>
      </c>
      <c r="B5" s="9" t="s">
        <v>27</v>
      </c>
      <c r="C5" s="9"/>
      <c r="D5" s="9"/>
      <c r="E5" s="9"/>
      <c r="F5" s="9"/>
      <c r="G5" s="9"/>
      <c r="H5" s="9"/>
      <c r="I5" s="9"/>
      <c r="J5" s="9"/>
      <c r="K5" s="18"/>
      <c r="L5" s="27"/>
      <c r="M5" s="18"/>
    </row>
    <row r="6" spans="1:16" x14ac:dyDescent="0.25">
      <c r="A6" s="9">
        <v>201505</v>
      </c>
      <c r="B6" s="9" t="s">
        <v>26</v>
      </c>
      <c r="C6" s="9"/>
      <c r="D6" s="9" t="s">
        <v>102</v>
      </c>
      <c r="E6" s="9" t="s">
        <v>103</v>
      </c>
      <c r="F6" s="18" t="s">
        <v>100</v>
      </c>
      <c r="G6" s="9">
        <v>588</v>
      </c>
      <c r="M6" s="18"/>
      <c r="O6" s="18"/>
    </row>
    <row r="7" spans="1:16" x14ac:dyDescent="0.25">
      <c r="A7" s="9" t="s">
        <v>110</v>
      </c>
      <c r="B7" s="9" t="s">
        <v>26</v>
      </c>
      <c r="C7" s="9"/>
      <c r="D7" s="9" t="s">
        <v>125</v>
      </c>
      <c r="E7" s="35" t="s">
        <v>134</v>
      </c>
      <c r="F7" s="9" t="s">
        <v>72</v>
      </c>
      <c r="G7" s="9" t="s">
        <v>71</v>
      </c>
      <c r="H7" s="9" t="s">
        <v>69</v>
      </c>
      <c r="I7" s="9"/>
      <c r="J7" s="9"/>
      <c r="K7" s="18"/>
      <c r="L7" s="27"/>
      <c r="O7" s="18"/>
    </row>
    <row r="8" spans="1:16" x14ac:dyDescent="0.25">
      <c r="A8" s="35" t="s">
        <v>139</v>
      </c>
      <c r="B8" s="35" t="s">
        <v>26</v>
      </c>
      <c r="C8" s="9"/>
      <c r="D8" s="35" t="s">
        <v>133</v>
      </c>
      <c r="E8" s="51" t="s">
        <v>155</v>
      </c>
      <c r="F8" s="9"/>
      <c r="G8" s="9"/>
      <c r="H8" s="9"/>
      <c r="I8" s="9"/>
      <c r="M8" s="18"/>
      <c r="N8" s="10" t="s">
        <v>70</v>
      </c>
    </row>
    <row r="9" spans="1:16" x14ac:dyDescent="0.25">
      <c r="A9" s="39" t="s">
        <v>144</v>
      </c>
      <c r="B9" s="35" t="s">
        <v>26</v>
      </c>
      <c r="C9" s="9"/>
      <c r="D9" s="51" t="s">
        <v>156</v>
      </c>
      <c r="E9" s="9"/>
      <c r="F9" s="9"/>
      <c r="G9" s="9"/>
      <c r="H9" s="9"/>
      <c r="I9" s="9"/>
    </row>
    <row r="10" spans="1:16" x14ac:dyDescent="0.25">
      <c r="A10" s="60" t="s">
        <v>170</v>
      </c>
      <c r="B10" s="35" t="s">
        <v>26</v>
      </c>
      <c r="C10" s="9"/>
      <c r="D10" s="67" t="s">
        <v>174</v>
      </c>
      <c r="E10" s="68" t="s">
        <v>179</v>
      </c>
      <c r="F10" s="9"/>
      <c r="G10" s="9"/>
      <c r="H10" s="9"/>
      <c r="I10" s="11"/>
      <c r="K10" s="20"/>
      <c r="L10" s="21"/>
      <c r="N10" s="48" t="s">
        <v>152</v>
      </c>
    </row>
    <row r="11" spans="1:16" x14ac:dyDescent="0.25">
      <c r="A11" s="68" t="s">
        <v>175</v>
      </c>
      <c r="B11" s="35" t="s">
        <v>26</v>
      </c>
      <c r="C11" s="2"/>
      <c r="D11" s="68" t="s">
        <v>178</v>
      </c>
      <c r="E11" s="9"/>
      <c r="F11" s="71" t="s">
        <v>72</v>
      </c>
      <c r="G11" s="9"/>
      <c r="H11" s="9"/>
      <c r="I11" s="11"/>
      <c r="K11" s="20"/>
      <c r="L11" s="21"/>
      <c r="M11" s="10"/>
      <c r="O11" s="18"/>
    </row>
    <row r="12" spans="1:16" x14ac:dyDescent="0.25">
      <c r="A12" s="9"/>
      <c r="B12" s="9"/>
      <c r="C12" s="9"/>
      <c r="D12" s="9"/>
      <c r="E12" s="9"/>
      <c r="F12" s="9"/>
      <c r="G12" s="9"/>
      <c r="H12" s="9"/>
      <c r="I12" s="11"/>
      <c r="K12" s="20"/>
      <c r="L12" s="21"/>
      <c r="M12" s="10"/>
      <c r="O12" s="18"/>
    </row>
    <row r="13" spans="1:16" x14ac:dyDescent="0.25">
      <c r="A13" s="9"/>
      <c r="B13" s="9"/>
      <c r="C13" s="9"/>
      <c r="D13" s="9"/>
      <c r="E13" s="9"/>
      <c r="F13" s="9"/>
      <c r="G13" s="9"/>
      <c r="H13" s="9"/>
      <c r="I13" s="11"/>
      <c r="K13" s="20"/>
      <c r="L13" s="21"/>
      <c r="M13" s="10"/>
      <c r="O13" s="18"/>
    </row>
    <row r="14" spans="1:16" x14ac:dyDescent="0.25">
      <c r="A14" s="9"/>
      <c r="B14" s="9"/>
      <c r="C14" s="9"/>
      <c r="D14" s="9"/>
      <c r="E14" s="9"/>
      <c r="F14" s="9"/>
      <c r="G14" s="9"/>
      <c r="H14" s="9"/>
      <c r="I14" s="11"/>
      <c r="K14" s="20"/>
      <c r="L14" s="21"/>
      <c r="M14" s="10"/>
      <c r="O14" s="18"/>
    </row>
    <row r="15" spans="1:16" x14ac:dyDescent="0.25">
      <c r="A15" s="9"/>
      <c r="B15" s="9"/>
      <c r="C15" s="9"/>
      <c r="D15" s="9"/>
      <c r="E15" s="9"/>
      <c r="F15" s="9"/>
      <c r="G15" s="9"/>
      <c r="H15" s="9"/>
      <c r="I15" s="11"/>
      <c r="K15" s="20"/>
      <c r="L15" s="21"/>
      <c r="M15" s="10"/>
      <c r="O15" s="18"/>
    </row>
    <row r="16" spans="1:16" x14ac:dyDescent="0.25">
      <c r="A16" s="9"/>
      <c r="B16" s="9"/>
      <c r="C16" s="9"/>
      <c r="D16" s="9"/>
      <c r="E16" s="9"/>
      <c r="F16" s="9"/>
      <c r="G16" s="9"/>
      <c r="H16" s="9"/>
      <c r="I16" s="11"/>
      <c r="K16" s="20"/>
      <c r="L16" s="21"/>
      <c r="M16" s="10"/>
      <c r="O16" s="18"/>
    </row>
    <row r="17" spans="1:15" x14ac:dyDescent="0.25">
      <c r="A17" s="9"/>
      <c r="B17" s="9"/>
      <c r="C17" s="9"/>
      <c r="D17" s="9"/>
      <c r="E17" s="9"/>
      <c r="F17" s="9"/>
      <c r="G17" s="9"/>
      <c r="H17" s="9"/>
      <c r="I17" s="11"/>
      <c r="K17" s="20"/>
      <c r="L17" s="21"/>
      <c r="M17" s="10"/>
      <c r="O17" s="18"/>
    </row>
    <row r="18" spans="1:15" x14ac:dyDescent="0.25">
      <c r="A18" s="9"/>
      <c r="B18" s="9"/>
      <c r="C18" s="9"/>
      <c r="D18" s="9"/>
      <c r="E18" s="9"/>
      <c r="F18" s="9"/>
      <c r="G18" s="9"/>
      <c r="H18" s="9"/>
      <c r="I18" s="11"/>
      <c r="K18" s="20"/>
      <c r="L18" s="21"/>
      <c r="M18" s="10"/>
      <c r="O18" s="18"/>
    </row>
    <row r="19" spans="1:15" x14ac:dyDescent="0.25">
      <c r="A19" s="9"/>
      <c r="B19" s="9"/>
      <c r="C19" s="9"/>
      <c r="D19" s="9"/>
      <c r="E19" s="9"/>
      <c r="F19" s="9"/>
      <c r="G19" s="9"/>
      <c r="H19" s="9"/>
      <c r="I19" s="11"/>
      <c r="K19" s="20"/>
      <c r="L19" s="21"/>
      <c r="M19" s="10"/>
      <c r="O19" s="18"/>
    </row>
    <row r="20" spans="1:15" x14ac:dyDescent="0.25">
      <c r="A20" s="9"/>
      <c r="B20" s="9"/>
      <c r="C20" s="9"/>
      <c r="D20" s="9"/>
      <c r="E20" s="9"/>
      <c r="F20" s="9"/>
      <c r="G20" s="9"/>
      <c r="H20" s="9"/>
      <c r="I20" s="11"/>
      <c r="K20" s="20"/>
      <c r="L20" s="21"/>
      <c r="M20" s="10"/>
      <c r="O20" s="18"/>
    </row>
    <row r="21" spans="1:15" x14ac:dyDescent="0.25">
      <c r="A21" s="9"/>
      <c r="B21" s="9"/>
      <c r="C21" s="9"/>
      <c r="D21" s="9"/>
      <c r="E21" s="9"/>
      <c r="F21" s="9"/>
      <c r="G21" s="9"/>
      <c r="H21" s="9"/>
      <c r="I21" s="11"/>
      <c r="K21" s="20"/>
      <c r="L21" s="21"/>
      <c r="M21" s="10"/>
      <c r="O21" s="18"/>
    </row>
    <row r="22" spans="1:15" x14ac:dyDescent="0.25">
      <c r="A22" s="9"/>
      <c r="B22" s="9"/>
      <c r="C22" s="9"/>
      <c r="D22" s="9"/>
      <c r="E22" s="9"/>
      <c r="F22" s="9"/>
      <c r="G22" s="9"/>
      <c r="H22" s="9"/>
      <c r="I22" s="9"/>
      <c r="M22" s="10"/>
      <c r="O22" s="18"/>
    </row>
    <row r="23" spans="1:15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15" x14ac:dyDescent="0.25">
      <c r="A24" s="9"/>
      <c r="B24" s="9"/>
      <c r="C24" s="9"/>
      <c r="D24" s="9"/>
      <c r="E24" s="9"/>
      <c r="F24" s="9"/>
      <c r="G24" s="9"/>
      <c r="H24" s="9"/>
      <c r="I24" s="9"/>
    </row>
    <row r="25" spans="1:15" x14ac:dyDescent="0.25">
      <c r="A25" s="9"/>
      <c r="B25" s="9"/>
      <c r="C25" s="9"/>
      <c r="D25" s="9"/>
      <c r="E25" s="9"/>
      <c r="F25" s="9"/>
      <c r="G25" s="9"/>
      <c r="H25" s="9"/>
      <c r="I25" s="9"/>
    </row>
    <row r="26" spans="1:15" x14ac:dyDescent="0.25">
      <c r="A26" s="9"/>
      <c r="B26" s="9"/>
      <c r="C26" s="9"/>
      <c r="D26" s="9"/>
      <c r="E26" s="9"/>
      <c r="F26" s="9"/>
      <c r="G26" s="9"/>
      <c r="H26" s="9"/>
      <c r="I26" s="9"/>
    </row>
    <row r="27" spans="1:15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15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5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15" x14ac:dyDescent="0.25">
      <c r="A30" s="9"/>
      <c r="B30" s="9"/>
      <c r="C30" s="9"/>
      <c r="D30" s="9"/>
      <c r="E30" s="9"/>
      <c r="F30" s="9"/>
      <c r="G30" s="9"/>
      <c r="H30" s="9"/>
      <c r="I30" s="9"/>
    </row>
    <row r="31" spans="1:15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15" x14ac:dyDescent="0.25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5">
      <c r="D37" s="9"/>
      <c r="E37" s="9"/>
    </row>
    <row r="38" spans="1:9" x14ac:dyDescent="0.25">
      <c r="D38" s="9"/>
      <c r="E38" s="9"/>
    </row>
    <row r="39" spans="1:9" x14ac:dyDescent="0.25">
      <c r="D39" s="9"/>
      <c r="E39" s="9"/>
    </row>
    <row r="40" spans="1:9" x14ac:dyDescent="0.25">
      <c r="D40" s="9"/>
      <c r="E40" s="9"/>
    </row>
    <row r="41" spans="1:9" x14ac:dyDescent="0.25">
      <c r="D41" s="9"/>
      <c r="E41" s="9"/>
    </row>
  </sheetData>
  <pageMargins left="0.75" right="0.75" top="1" bottom="1" header="0.5" footer="0.5"/>
  <pageSetup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1"/>
  <sheetViews>
    <sheetView zoomScale="85" zoomScaleNormal="85" workbookViewId="0">
      <selection activeCell="L12" sqref="L12"/>
    </sheetView>
  </sheetViews>
  <sheetFormatPr defaultColWidth="11" defaultRowHeight="15" x14ac:dyDescent="0.25"/>
  <cols>
    <col min="1" max="1" width="11.875" style="18" customWidth="1"/>
    <col min="2" max="2" width="12.375" style="18" customWidth="1"/>
    <col min="3" max="3" width="1.875" style="18" customWidth="1"/>
    <col min="4" max="5" width="20.375" style="18" customWidth="1"/>
    <col min="6" max="6" width="12.375" style="18" customWidth="1"/>
    <col min="7" max="7" width="1.875" style="18" customWidth="1"/>
    <col min="8" max="8" width="11.375" style="11" customWidth="1"/>
    <col min="9" max="9" width="11.375" style="19" customWidth="1"/>
    <col min="10" max="10" width="11.375" style="20" customWidth="1"/>
    <col min="11" max="11" width="1.875" style="23" customWidth="1"/>
    <col min="12" max="12" width="11" style="10" customWidth="1"/>
    <col min="13" max="13" width="11" style="10"/>
    <col min="14" max="14" width="11" style="18" customWidth="1"/>
    <col min="15" max="16384" width="11" style="18"/>
  </cols>
  <sheetData>
    <row r="1" spans="1:13" s="9" customFormat="1" x14ac:dyDescent="0.25">
      <c r="A1" s="1" t="s">
        <v>2</v>
      </c>
      <c r="B1" s="1" t="s">
        <v>20</v>
      </c>
      <c r="D1" s="1" t="s">
        <v>114</v>
      </c>
      <c r="E1" s="1" t="s">
        <v>115</v>
      </c>
      <c r="F1" s="1" t="s">
        <v>50</v>
      </c>
      <c r="H1" s="12" t="s">
        <v>3</v>
      </c>
      <c r="I1" s="13" t="s">
        <v>61</v>
      </c>
      <c r="J1" s="14" t="s">
        <v>55</v>
      </c>
      <c r="K1" s="11"/>
      <c r="L1" s="1" t="s">
        <v>7</v>
      </c>
      <c r="M1" s="1"/>
    </row>
    <row r="2" spans="1:13" x14ac:dyDescent="0.25">
      <c r="A2" s="9"/>
      <c r="B2" s="9"/>
      <c r="C2" s="9"/>
      <c r="D2" s="9"/>
      <c r="E2" s="9"/>
      <c r="F2" s="9"/>
      <c r="G2" s="9"/>
      <c r="I2" s="20"/>
      <c r="L2" s="24"/>
      <c r="M2" s="25"/>
    </row>
    <row r="3" spans="1:13" x14ac:dyDescent="0.25">
      <c r="A3" s="9">
        <v>201104</v>
      </c>
      <c r="B3" s="9" t="s">
        <v>27</v>
      </c>
      <c r="C3" s="9"/>
      <c r="D3" s="9"/>
      <c r="E3" s="9"/>
      <c r="F3" s="9"/>
      <c r="G3" s="9"/>
      <c r="H3" s="9"/>
      <c r="I3" s="27"/>
      <c r="J3" s="27"/>
      <c r="K3" s="18"/>
      <c r="L3" s="18"/>
      <c r="M3" s="18"/>
    </row>
    <row r="4" spans="1:13" x14ac:dyDescent="0.25">
      <c r="A4" s="9">
        <v>201203</v>
      </c>
      <c r="B4" s="9" t="s">
        <v>27</v>
      </c>
      <c r="C4" s="9"/>
      <c r="D4" s="9"/>
      <c r="E4" s="9"/>
      <c r="F4" s="9"/>
      <c r="G4" s="9"/>
      <c r="H4" s="9"/>
      <c r="I4" s="27"/>
      <c r="J4" s="27"/>
      <c r="K4" s="18"/>
    </row>
    <row r="5" spans="1:13" x14ac:dyDescent="0.25">
      <c r="A5" s="9">
        <v>201304</v>
      </c>
      <c r="B5" s="9" t="s">
        <v>27</v>
      </c>
      <c r="C5" s="9"/>
      <c r="D5" s="9"/>
      <c r="E5" s="9"/>
      <c r="F5" s="9"/>
      <c r="G5" s="9"/>
      <c r="H5" s="9"/>
      <c r="I5" s="27"/>
      <c r="J5" s="27"/>
      <c r="K5" s="18"/>
      <c r="M5" s="18"/>
    </row>
    <row r="6" spans="1:13" x14ac:dyDescent="0.25">
      <c r="A6" s="9">
        <v>201505</v>
      </c>
      <c r="B6" s="9" t="s">
        <v>26</v>
      </c>
      <c r="C6" s="9"/>
      <c r="D6" s="18" t="s">
        <v>112</v>
      </c>
      <c r="E6" s="18" t="s">
        <v>113</v>
      </c>
      <c r="F6" s="9" t="s">
        <v>95</v>
      </c>
      <c r="G6" s="9"/>
      <c r="H6" s="9" t="s">
        <v>107</v>
      </c>
      <c r="I6" s="27">
        <v>5.8000000000000003E-2</v>
      </c>
      <c r="J6" s="27">
        <v>15</v>
      </c>
      <c r="K6" s="18"/>
      <c r="L6" s="10" t="s">
        <v>96</v>
      </c>
      <c r="M6" s="18"/>
    </row>
    <row r="7" spans="1:13" x14ac:dyDescent="0.25">
      <c r="A7" s="9" t="s">
        <v>110</v>
      </c>
      <c r="B7" s="9" t="s">
        <v>26</v>
      </c>
      <c r="C7" s="9"/>
      <c r="D7" s="9" t="s">
        <v>125</v>
      </c>
      <c r="E7" s="35" t="s">
        <v>134</v>
      </c>
      <c r="F7" s="9" t="s">
        <v>67</v>
      </c>
      <c r="G7" s="9"/>
      <c r="H7" s="11" t="s">
        <v>87</v>
      </c>
      <c r="I7" s="20">
        <v>5.6000000000000001E-2</v>
      </c>
      <c r="J7" s="20">
        <v>15.4</v>
      </c>
      <c r="K7" s="21"/>
      <c r="L7" s="10" t="s">
        <v>90</v>
      </c>
    </row>
    <row r="8" spans="1:13" x14ac:dyDescent="0.25">
      <c r="A8" s="35" t="s">
        <v>139</v>
      </c>
      <c r="B8" s="35" t="s">
        <v>26</v>
      </c>
      <c r="C8" s="9"/>
      <c r="D8" s="35" t="s">
        <v>133</v>
      </c>
      <c r="E8" s="51" t="s">
        <v>155</v>
      </c>
      <c r="F8" s="9" t="s">
        <v>51</v>
      </c>
      <c r="G8" s="9"/>
      <c r="H8" s="11" t="s">
        <v>60</v>
      </c>
      <c r="I8" s="20">
        <v>7.1999999999999995E-2</v>
      </c>
      <c r="J8" s="20">
        <v>8</v>
      </c>
      <c r="L8" s="50" t="s">
        <v>159</v>
      </c>
    </row>
    <row r="9" spans="1:13" x14ac:dyDescent="0.25">
      <c r="A9" s="40" t="s">
        <v>144</v>
      </c>
      <c r="B9" s="35" t="s">
        <v>26</v>
      </c>
      <c r="C9" s="9"/>
      <c r="D9" s="51" t="s">
        <v>156</v>
      </c>
      <c r="E9" s="9"/>
      <c r="F9" s="9" t="s">
        <v>67</v>
      </c>
      <c r="G9" s="9"/>
      <c r="H9" s="11" t="s">
        <v>87</v>
      </c>
      <c r="I9" s="20">
        <v>5.6000000000000001E-2</v>
      </c>
      <c r="J9" s="20">
        <v>15.4</v>
      </c>
      <c r="L9" s="44" t="s">
        <v>151</v>
      </c>
    </row>
    <row r="10" spans="1:13" x14ac:dyDescent="0.25">
      <c r="A10" s="60" t="s">
        <v>170</v>
      </c>
      <c r="B10" s="35" t="s">
        <v>26</v>
      </c>
      <c r="C10" s="9"/>
      <c r="D10" s="67" t="s">
        <v>174</v>
      </c>
      <c r="E10" s="68" t="s">
        <v>179</v>
      </c>
      <c r="F10" s="9"/>
      <c r="G10" s="11"/>
      <c r="I10" s="20">
        <v>5.6000000000000001E-2</v>
      </c>
      <c r="J10" s="20">
        <v>15.4</v>
      </c>
      <c r="K10" s="10"/>
      <c r="L10" s="72" t="s">
        <v>184</v>
      </c>
      <c r="M10" s="18"/>
    </row>
    <row r="11" spans="1:13" x14ac:dyDescent="0.25">
      <c r="A11" s="68" t="s">
        <v>175</v>
      </c>
      <c r="B11" s="35" t="s">
        <v>26</v>
      </c>
      <c r="C11" s="2"/>
      <c r="D11" s="68" t="s">
        <v>178</v>
      </c>
      <c r="E11" s="2"/>
      <c r="F11" s="9"/>
      <c r="G11" s="11"/>
      <c r="I11" s="20">
        <v>5.6000000000000001E-2</v>
      </c>
      <c r="J11" s="20">
        <v>15.4</v>
      </c>
      <c r="K11" s="10"/>
      <c r="L11" s="72" t="s">
        <v>184</v>
      </c>
      <c r="M11" s="18"/>
    </row>
    <row r="12" spans="1:13" x14ac:dyDescent="0.25">
      <c r="A12" s="9"/>
      <c r="B12" s="9"/>
      <c r="C12" s="9"/>
      <c r="E12" s="9"/>
      <c r="F12" s="9"/>
      <c r="G12" s="11"/>
      <c r="I12" s="20"/>
      <c r="K12" s="10"/>
      <c r="M12" s="18"/>
    </row>
    <row r="13" spans="1:13" x14ac:dyDescent="0.25">
      <c r="A13" s="9"/>
      <c r="B13" s="9"/>
      <c r="C13" s="9"/>
      <c r="D13" s="9"/>
      <c r="E13" s="9"/>
      <c r="F13" s="9"/>
      <c r="G13" s="11"/>
      <c r="I13" s="20"/>
      <c r="K13" s="10"/>
      <c r="M13" s="18"/>
    </row>
    <row r="14" spans="1:13" x14ac:dyDescent="0.25">
      <c r="A14" s="9"/>
      <c r="B14" s="9"/>
      <c r="C14" s="9"/>
      <c r="D14" s="9"/>
      <c r="E14" s="9"/>
      <c r="F14" s="9"/>
      <c r="G14" s="11"/>
      <c r="I14" s="20"/>
      <c r="K14" s="10"/>
      <c r="M14" s="18"/>
    </row>
    <row r="15" spans="1:13" x14ac:dyDescent="0.25">
      <c r="A15" s="9"/>
      <c r="B15" s="9"/>
      <c r="C15" s="9"/>
      <c r="D15" s="9"/>
      <c r="E15" s="9"/>
      <c r="F15" s="9"/>
      <c r="G15" s="11"/>
      <c r="I15" s="20"/>
      <c r="K15" s="10"/>
      <c r="M15" s="18"/>
    </row>
    <row r="16" spans="1:13" x14ac:dyDescent="0.25">
      <c r="A16" s="9"/>
      <c r="B16" s="9"/>
      <c r="C16" s="9"/>
      <c r="D16" s="9"/>
      <c r="E16" s="9"/>
      <c r="F16" s="9"/>
      <c r="G16" s="11"/>
      <c r="I16" s="20"/>
      <c r="K16" s="10"/>
      <c r="M16" s="18"/>
    </row>
    <row r="17" spans="1:13" x14ac:dyDescent="0.25">
      <c r="A17" s="9"/>
      <c r="B17" s="9"/>
      <c r="C17" s="9"/>
      <c r="D17" s="9"/>
      <c r="E17" s="9"/>
      <c r="F17" s="9"/>
      <c r="G17" s="11"/>
      <c r="I17" s="20"/>
      <c r="K17" s="10"/>
      <c r="M17" s="18"/>
    </row>
    <row r="18" spans="1:13" x14ac:dyDescent="0.25">
      <c r="A18" s="9"/>
      <c r="B18" s="9"/>
      <c r="C18" s="9"/>
      <c r="D18" s="9"/>
      <c r="E18" s="9"/>
      <c r="F18" s="9"/>
      <c r="G18" s="11"/>
      <c r="I18" s="20"/>
      <c r="K18" s="10"/>
      <c r="M18" s="18"/>
    </row>
    <row r="19" spans="1:13" x14ac:dyDescent="0.25">
      <c r="A19" s="9"/>
      <c r="B19" s="9"/>
      <c r="C19" s="9"/>
      <c r="D19" s="9"/>
      <c r="E19" s="9"/>
      <c r="F19" s="9"/>
      <c r="G19" s="11"/>
      <c r="I19" s="20"/>
      <c r="K19" s="10"/>
      <c r="M19" s="18"/>
    </row>
    <row r="20" spans="1:13" x14ac:dyDescent="0.25">
      <c r="A20" s="9"/>
      <c r="B20" s="9"/>
      <c r="C20" s="9"/>
      <c r="D20" s="9"/>
      <c r="E20" s="9"/>
      <c r="F20" s="9"/>
      <c r="G20" s="11"/>
      <c r="I20" s="20"/>
      <c r="K20" s="10"/>
      <c r="M20" s="18"/>
    </row>
    <row r="21" spans="1:13" x14ac:dyDescent="0.25">
      <c r="A21" s="9"/>
      <c r="B21" s="9"/>
      <c r="C21" s="9"/>
      <c r="D21" s="9"/>
      <c r="E21" s="9"/>
      <c r="F21" s="9"/>
      <c r="G21" s="11"/>
      <c r="I21" s="20"/>
      <c r="K21" s="10"/>
      <c r="M21" s="18"/>
    </row>
    <row r="22" spans="1:13" x14ac:dyDescent="0.25">
      <c r="A22" s="9"/>
      <c r="B22" s="9"/>
      <c r="C22" s="9"/>
      <c r="D22" s="9"/>
      <c r="E22" s="9"/>
      <c r="F22" s="9"/>
      <c r="G22" s="9"/>
      <c r="I22" s="20"/>
    </row>
    <row r="23" spans="1:13" x14ac:dyDescent="0.25">
      <c r="A23" s="9"/>
      <c r="B23" s="9"/>
      <c r="C23" s="9"/>
      <c r="D23" s="9"/>
      <c r="E23" s="9"/>
      <c r="F23" s="9"/>
      <c r="G23" s="9"/>
      <c r="I23" s="20"/>
    </row>
    <row r="24" spans="1:13" x14ac:dyDescent="0.25">
      <c r="A24" s="9"/>
      <c r="B24" s="9"/>
      <c r="C24" s="9"/>
      <c r="D24" s="9"/>
      <c r="E24" s="9"/>
      <c r="F24" s="9"/>
      <c r="G24" s="9"/>
      <c r="I24" s="20"/>
    </row>
    <row r="25" spans="1:13" x14ac:dyDescent="0.25">
      <c r="A25" s="9"/>
      <c r="B25" s="9"/>
      <c r="C25" s="9"/>
      <c r="D25" s="9"/>
      <c r="E25" s="9"/>
      <c r="F25" s="9"/>
      <c r="G25" s="9"/>
      <c r="I25" s="20"/>
    </row>
    <row r="26" spans="1:13" x14ac:dyDescent="0.25">
      <c r="A26" s="9"/>
      <c r="B26" s="9"/>
      <c r="C26" s="9"/>
      <c r="D26" s="9"/>
      <c r="E26" s="9"/>
      <c r="F26" s="9"/>
      <c r="G26" s="9"/>
      <c r="I26" s="20"/>
    </row>
    <row r="27" spans="1:13" x14ac:dyDescent="0.25">
      <c r="A27" s="9"/>
      <c r="B27" s="9"/>
      <c r="C27" s="9"/>
      <c r="D27" s="9"/>
      <c r="E27" s="9"/>
      <c r="F27" s="9"/>
      <c r="G27" s="9"/>
      <c r="I27" s="20"/>
    </row>
    <row r="28" spans="1:13" x14ac:dyDescent="0.25">
      <c r="A28" s="9"/>
      <c r="B28" s="9"/>
      <c r="C28" s="9"/>
      <c r="D28" s="9"/>
      <c r="E28" s="9"/>
      <c r="F28" s="9"/>
      <c r="G28" s="9"/>
      <c r="I28" s="20"/>
    </row>
    <row r="29" spans="1:13" x14ac:dyDescent="0.25">
      <c r="A29" s="9"/>
      <c r="B29" s="9"/>
      <c r="C29" s="9"/>
      <c r="D29" s="9"/>
      <c r="E29" s="9"/>
      <c r="F29" s="9"/>
      <c r="G29" s="9"/>
    </row>
    <row r="30" spans="1:13" x14ac:dyDescent="0.25">
      <c r="A30" s="9"/>
      <c r="B30" s="9"/>
      <c r="C30" s="9"/>
      <c r="D30" s="9"/>
      <c r="E30" s="9"/>
      <c r="F30" s="9"/>
      <c r="G30" s="9"/>
    </row>
    <row r="31" spans="1:13" x14ac:dyDescent="0.25">
      <c r="A31" s="9"/>
      <c r="B31" s="9"/>
      <c r="C31" s="9"/>
      <c r="D31" s="9"/>
      <c r="E31" s="9"/>
      <c r="F31" s="9"/>
      <c r="G31" s="9"/>
    </row>
    <row r="32" spans="1:13" x14ac:dyDescent="0.25">
      <c r="A32" s="9"/>
      <c r="B32" s="9"/>
      <c r="C32" s="9"/>
      <c r="D32" s="9"/>
      <c r="E32" s="9"/>
      <c r="F32" s="9"/>
      <c r="G32" s="9"/>
    </row>
    <row r="33" spans="4:5" x14ac:dyDescent="0.25">
      <c r="D33" s="9"/>
      <c r="E33" s="9"/>
    </row>
    <row r="34" spans="4:5" x14ac:dyDescent="0.25">
      <c r="D34" s="9"/>
      <c r="E34" s="9"/>
    </row>
    <row r="35" spans="4:5" x14ac:dyDescent="0.25">
      <c r="D35" s="9"/>
      <c r="E35" s="9"/>
    </row>
    <row r="36" spans="4:5" x14ac:dyDescent="0.25">
      <c r="D36" s="9"/>
      <c r="E36" s="9"/>
    </row>
    <row r="37" spans="4:5" x14ac:dyDescent="0.25">
      <c r="D37" s="9"/>
      <c r="E37" s="9"/>
    </row>
    <row r="38" spans="4:5" x14ac:dyDescent="0.25">
      <c r="D38" s="9"/>
      <c r="E38" s="9"/>
    </row>
    <row r="39" spans="4:5" x14ac:dyDescent="0.25">
      <c r="D39" s="9"/>
      <c r="E39" s="9"/>
    </row>
    <row r="40" spans="4:5" x14ac:dyDescent="0.25">
      <c r="D40" s="9"/>
      <c r="E40" s="9"/>
    </row>
    <row r="41" spans="4:5" x14ac:dyDescent="0.25">
      <c r="D41" s="9"/>
      <c r="E41" s="9"/>
    </row>
  </sheetData>
  <pageMargins left="0.75" right="0.75" top="1" bottom="1" header="0.5" footer="0.5"/>
  <pageSetup orientation="portrait" horizontalDpi="4294967292" vertic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43"/>
  <sheetViews>
    <sheetView zoomScale="85" zoomScaleNormal="85" workbookViewId="0">
      <selection activeCell="E12" sqref="E12"/>
    </sheetView>
  </sheetViews>
  <sheetFormatPr defaultColWidth="11" defaultRowHeight="15" x14ac:dyDescent="0.25"/>
  <cols>
    <col min="1" max="1" width="11.875" style="9" customWidth="1"/>
    <col min="2" max="2" width="12.375" style="9" customWidth="1"/>
    <col min="3" max="3" width="1.875" style="9" customWidth="1"/>
    <col min="4" max="5" width="20.375" style="9" customWidth="1"/>
    <col min="6" max="7" width="12.5" style="9" customWidth="1"/>
    <col min="8" max="8" width="1.875" style="9" customWidth="1"/>
    <col min="9" max="11" width="17" style="11" customWidth="1"/>
    <col min="12" max="12" width="1.875" style="11" customWidth="1"/>
    <col min="13" max="13" width="11" style="9" customWidth="1"/>
    <col min="14" max="14" width="11" style="9"/>
    <col min="15" max="15" width="11" style="9" customWidth="1"/>
    <col min="16" max="16384" width="11" style="9"/>
  </cols>
  <sheetData>
    <row r="1" spans="1:14" x14ac:dyDescent="0.25">
      <c r="A1" s="1" t="s">
        <v>2</v>
      </c>
      <c r="B1" s="1" t="s">
        <v>20</v>
      </c>
      <c r="D1" s="1" t="s">
        <v>114</v>
      </c>
      <c r="E1" s="1" t="s">
        <v>115</v>
      </c>
      <c r="F1" s="1" t="s">
        <v>49</v>
      </c>
      <c r="G1" s="1" t="s">
        <v>50</v>
      </c>
      <c r="I1" s="12" t="s">
        <v>62</v>
      </c>
      <c r="J1" s="12" t="s">
        <v>58</v>
      </c>
      <c r="K1" s="12" t="s">
        <v>59</v>
      </c>
      <c r="M1" s="1" t="s">
        <v>7</v>
      </c>
      <c r="N1" s="1"/>
    </row>
    <row r="2" spans="1:14" x14ac:dyDescent="0.25">
      <c r="I2" s="9"/>
      <c r="J2" s="29"/>
      <c r="K2" s="29"/>
      <c r="L2" s="9"/>
      <c r="N2" s="11"/>
    </row>
    <row r="3" spans="1:14" x14ac:dyDescent="0.25">
      <c r="A3" s="9">
        <v>201104</v>
      </c>
      <c r="B3" s="9" t="s">
        <v>27</v>
      </c>
      <c r="I3" s="9"/>
      <c r="J3" s="29"/>
      <c r="K3" s="29"/>
      <c r="L3" s="9"/>
    </row>
    <row r="4" spans="1:14" x14ac:dyDescent="0.25">
      <c r="A4" s="9">
        <v>201203</v>
      </c>
      <c r="B4" s="9" t="s">
        <v>27</v>
      </c>
      <c r="I4" s="9"/>
      <c r="J4" s="29"/>
      <c r="K4" s="29"/>
      <c r="L4" s="9"/>
    </row>
    <row r="5" spans="1:14" x14ac:dyDescent="0.25">
      <c r="A5" s="9">
        <v>201304</v>
      </c>
      <c r="B5" s="9" t="s">
        <v>27</v>
      </c>
      <c r="I5" s="9"/>
      <c r="J5" s="29"/>
      <c r="K5" s="29"/>
      <c r="L5" s="9"/>
    </row>
    <row r="6" spans="1:14" x14ac:dyDescent="0.25">
      <c r="A6" s="9">
        <v>201505</v>
      </c>
      <c r="B6" s="9" t="s">
        <v>26</v>
      </c>
      <c r="D6" s="9" t="s">
        <v>112</v>
      </c>
      <c r="E6" s="9" t="s">
        <v>121</v>
      </c>
      <c r="I6" s="9"/>
      <c r="J6" s="29"/>
      <c r="K6" s="29"/>
      <c r="L6" s="9"/>
      <c r="M6" s="9" t="s">
        <v>105</v>
      </c>
    </row>
    <row r="7" spans="1:14" x14ac:dyDescent="0.25">
      <c r="A7" s="9">
        <v>201505</v>
      </c>
      <c r="B7" s="9" t="s">
        <v>26</v>
      </c>
      <c r="D7" s="9" t="s">
        <v>121</v>
      </c>
      <c r="E7" s="9" t="s">
        <v>113</v>
      </c>
      <c r="I7" s="9"/>
      <c r="J7" s="29"/>
      <c r="K7" s="29"/>
      <c r="L7" s="9"/>
      <c r="M7" s="9" t="s">
        <v>104</v>
      </c>
    </row>
    <row r="8" spans="1:14" x14ac:dyDescent="0.25">
      <c r="A8" s="9" t="s">
        <v>110</v>
      </c>
      <c r="B8" s="9" t="s">
        <v>26</v>
      </c>
      <c r="D8" s="9" t="s">
        <v>125</v>
      </c>
      <c r="E8" s="34" t="s">
        <v>130</v>
      </c>
      <c r="F8" s="9" t="s">
        <v>84</v>
      </c>
      <c r="G8" s="9" t="s">
        <v>85</v>
      </c>
      <c r="J8" s="28"/>
      <c r="K8" s="28"/>
      <c r="M8" s="34" t="s">
        <v>131</v>
      </c>
    </row>
    <row r="9" spans="1:14" x14ac:dyDescent="0.25">
      <c r="A9" s="9" t="s">
        <v>110</v>
      </c>
      <c r="B9" s="9" t="s">
        <v>26</v>
      </c>
      <c r="D9" s="34" t="s">
        <v>132</v>
      </c>
      <c r="E9" s="35" t="s">
        <v>134</v>
      </c>
      <c r="F9" s="9" t="s">
        <v>84</v>
      </c>
      <c r="G9" s="30" t="s">
        <v>129</v>
      </c>
      <c r="J9" s="28"/>
      <c r="K9" s="28"/>
    </row>
    <row r="10" spans="1:14" x14ac:dyDescent="0.25">
      <c r="A10" s="35" t="s">
        <v>139</v>
      </c>
      <c r="B10" s="35" t="s">
        <v>26</v>
      </c>
      <c r="D10" s="35" t="s">
        <v>133</v>
      </c>
      <c r="E10" s="51" t="s">
        <v>155</v>
      </c>
      <c r="J10" s="28">
        <v>0.34010000000000001</v>
      </c>
      <c r="K10" s="28">
        <v>9.4421999999999997</v>
      </c>
      <c r="M10" s="37" t="s">
        <v>143</v>
      </c>
    </row>
    <row r="11" spans="1:14" x14ac:dyDescent="0.25">
      <c r="A11" s="38" t="s">
        <v>144</v>
      </c>
      <c r="B11" s="38" t="s">
        <v>26</v>
      </c>
      <c r="D11" s="51" t="s">
        <v>156</v>
      </c>
      <c r="F11" s="9" t="s">
        <v>84</v>
      </c>
      <c r="G11" s="38" t="s">
        <v>145</v>
      </c>
      <c r="H11" s="11"/>
      <c r="I11" s="54" t="s">
        <v>160</v>
      </c>
      <c r="J11" s="52">
        <v>0.51770000000000005</v>
      </c>
      <c r="K11" s="52">
        <v>6.5327000000000002</v>
      </c>
      <c r="L11" s="51"/>
      <c r="M11" s="51" t="s">
        <v>157</v>
      </c>
    </row>
    <row r="12" spans="1:14" x14ac:dyDescent="0.25">
      <c r="A12" s="67" t="s">
        <v>170</v>
      </c>
      <c r="B12" s="38" t="s">
        <v>26</v>
      </c>
      <c r="D12" s="67" t="s">
        <v>174</v>
      </c>
      <c r="E12" s="68" t="s">
        <v>179</v>
      </c>
      <c r="H12" s="11"/>
      <c r="J12" s="28">
        <v>1</v>
      </c>
      <c r="K12" s="28">
        <v>0</v>
      </c>
      <c r="L12" s="9"/>
    </row>
    <row r="13" spans="1:14" x14ac:dyDescent="0.25">
      <c r="A13" s="68" t="s">
        <v>175</v>
      </c>
      <c r="B13" s="35" t="s">
        <v>26</v>
      </c>
      <c r="C13" s="2"/>
      <c r="D13" s="68" t="s">
        <v>178</v>
      </c>
      <c r="E13" s="2"/>
      <c r="H13" s="11"/>
      <c r="J13" s="28">
        <v>1</v>
      </c>
      <c r="K13" s="28">
        <v>0</v>
      </c>
      <c r="L13" s="9"/>
      <c r="M13" s="71" t="s">
        <v>183</v>
      </c>
    </row>
    <row r="14" spans="1:14" x14ac:dyDescent="0.25">
      <c r="H14" s="11"/>
      <c r="J14" s="28"/>
      <c r="K14" s="28"/>
      <c r="L14" s="9"/>
    </row>
    <row r="15" spans="1:14" x14ac:dyDescent="0.25">
      <c r="H15" s="11"/>
      <c r="J15" s="28"/>
      <c r="K15" s="28"/>
      <c r="L15" s="9"/>
    </row>
    <row r="16" spans="1:14" x14ac:dyDescent="0.25">
      <c r="H16" s="11"/>
      <c r="J16" s="28"/>
      <c r="K16" s="28"/>
      <c r="L16" s="9"/>
    </row>
    <row r="17" spans="8:12" x14ac:dyDescent="0.25">
      <c r="H17" s="11"/>
      <c r="J17" s="28"/>
      <c r="K17" s="28"/>
      <c r="L17" s="9"/>
    </row>
    <row r="18" spans="8:12" x14ac:dyDescent="0.25">
      <c r="H18" s="11"/>
      <c r="J18" s="28"/>
      <c r="K18" s="28"/>
      <c r="L18" s="9"/>
    </row>
    <row r="19" spans="8:12" x14ac:dyDescent="0.25">
      <c r="H19" s="11"/>
      <c r="J19" s="28"/>
      <c r="K19" s="28"/>
      <c r="L19" s="9"/>
    </row>
    <row r="20" spans="8:12" x14ac:dyDescent="0.25">
      <c r="H20" s="11"/>
      <c r="J20" s="28"/>
      <c r="K20" s="28"/>
      <c r="L20" s="9"/>
    </row>
    <row r="21" spans="8:12" x14ac:dyDescent="0.25">
      <c r="H21" s="11"/>
      <c r="J21" s="28"/>
      <c r="K21" s="28"/>
      <c r="L21" s="9"/>
    </row>
    <row r="22" spans="8:12" x14ac:dyDescent="0.25">
      <c r="H22" s="11"/>
      <c r="J22" s="28"/>
      <c r="K22" s="28"/>
      <c r="L22" s="9"/>
    </row>
    <row r="23" spans="8:12" x14ac:dyDescent="0.25">
      <c r="J23" s="28"/>
      <c r="K23" s="28"/>
    </row>
    <row r="24" spans="8:12" x14ac:dyDescent="0.25">
      <c r="J24" s="28"/>
      <c r="K24" s="28"/>
    </row>
    <row r="25" spans="8:12" x14ac:dyDescent="0.25">
      <c r="J25" s="28"/>
      <c r="K25" s="28"/>
    </row>
    <row r="26" spans="8:12" x14ac:dyDescent="0.25">
      <c r="J26" s="28"/>
      <c r="K26" s="28"/>
    </row>
    <row r="27" spans="8:12" x14ac:dyDescent="0.25">
      <c r="J27" s="28"/>
      <c r="K27" s="28"/>
    </row>
    <row r="28" spans="8:12" x14ac:dyDescent="0.25">
      <c r="J28" s="28"/>
      <c r="K28" s="28"/>
    </row>
    <row r="29" spans="8:12" x14ac:dyDescent="0.25">
      <c r="J29" s="28"/>
      <c r="K29" s="28"/>
    </row>
    <row r="30" spans="8:12" x14ac:dyDescent="0.25">
      <c r="J30" s="28"/>
      <c r="K30" s="28"/>
    </row>
    <row r="31" spans="8:12" x14ac:dyDescent="0.25">
      <c r="J31" s="28"/>
      <c r="K31" s="28"/>
    </row>
    <row r="32" spans="8:12" x14ac:dyDescent="0.25">
      <c r="J32" s="28"/>
      <c r="K32" s="28"/>
    </row>
    <row r="33" spans="10:11" x14ac:dyDescent="0.25">
      <c r="J33" s="28"/>
      <c r="K33" s="28"/>
    </row>
    <row r="34" spans="10:11" x14ac:dyDescent="0.25">
      <c r="J34" s="28"/>
      <c r="K34" s="28"/>
    </row>
    <row r="35" spans="10:11" x14ac:dyDescent="0.25">
      <c r="J35" s="28"/>
      <c r="K35" s="28"/>
    </row>
    <row r="36" spans="10:11" x14ac:dyDescent="0.25">
      <c r="J36" s="28"/>
      <c r="K36" s="28"/>
    </row>
    <row r="37" spans="10:11" x14ac:dyDescent="0.25">
      <c r="J37" s="28"/>
      <c r="K37" s="28"/>
    </row>
    <row r="38" spans="10:11" x14ac:dyDescent="0.25">
      <c r="J38" s="28"/>
      <c r="K38" s="28"/>
    </row>
    <row r="39" spans="10:11" x14ac:dyDescent="0.25">
      <c r="J39" s="28"/>
      <c r="K39" s="28"/>
    </row>
    <row r="40" spans="10:11" x14ac:dyDescent="0.25">
      <c r="J40" s="28"/>
      <c r="K40" s="28"/>
    </row>
    <row r="41" spans="10:11" x14ac:dyDescent="0.25">
      <c r="J41" s="28"/>
      <c r="K41" s="28"/>
    </row>
    <row r="42" spans="10:11" x14ac:dyDescent="0.25">
      <c r="J42" s="28"/>
      <c r="K42" s="28"/>
    </row>
    <row r="43" spans="10:11" x14ac:dyDescent="0.25">
      <c r="J43" s="28"/>
      <c r="K43" s="28"/>
    </row>
  </sheetData>
  <pageMargins left="0.75" right="0.75" top="1" bottom="1" header="0.5" footer="0.5"/>
  <pageSetup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1"/>
  <sheetViews>
    <sheetView tabSelected="1" zoomScale="85" zoomScaleNormal="85" workbookViewId="0">
      <selection activeCell="L16" sqref="L16"/>
    </sheetView>
  </sheetViews>
  <sheetFormatPr defaultColWidth="11" defaultRowHeight="15" x14ac:dyDescent="0.25"/>
  <cols>
    <col min="1" max="1" width="11.875" style="9" customWidth="1"/>
    <col min="2" max="2" width="12.375" style="9" customWidth="1"/>
    <col min="3" max="3" width="1.875" style="9" customWidth="1"/>
    <col min="4" max="5" width="20.375" style="9" customWidth="1"/>
    <col min="6" max="8" width="12.375" style="9" customWidth="1"/>
    <col min="9" max="9" width="1.875" style="9" customWidth="1"/>
    <col min="10" max="10" width="11" style="9" customWidth="1"/>
    <col min="11" max="11" width="11" style="9"/>
    <col min="12" max="12" width="11" style="9" customWidth="1"/>
    <col min="13" max="16384" width="11" style="9"/>
  </cols>
  <sheetData>
    <row r="1" spans="1:11" x14ac:dyDescent="0.25">
      <c r="A1" s="1" t="s">
        <v>2</v>
      </c>
      <c r="B1" s="1" t="s">
        <v>20</v>
      </c>
      <c r="D1" s="1" t="s">
        <v>114</v>
      </c>
      <c r="E1" s="1" t="s">
        <v>115</v>
      </c>
      <c r="F1" s="1" t="s">
        <v>49</v>
      </c>
      <c r="G1" s="1" t="s">
        <v>50</v>
      </c>
      <c r="H1" s="1" t="s">
        <v>56</v>
      </c>
      <c r="J1" s="1" t="s">
        <v>7</v>
      </c>
      <c r="K1" s="1"/>
    </row>
    <row r="3" spans="1:11" x14ac:dyDescent="0.25">
      <c r="A3" s="9">
        <v>201104</v>
      </c>
      <c r="B3" s="9" t="s">
        <v>27</v>
      </c>
    </row>
    <row r="4" spans="1:11" x14ac:dyDescent="0.25">
      <c r="A4" s="9">
        <v>201203</v>
      </c>
      <c r="B4" s="9" t="s">
        <v>27</v>
      </c>
    </row>
    <row r="5" spans="1:11" x14ac:dyDescent="0.25">
      <c r="A5" s="9">
        <v>201304</v>
      </c>
      <c r="B5" s="9" t="s">
        <v>27</v>
      </c>
    </row>
    <row r="6" spans="1:11" x14ac:dyDescent="0.25">
      <c r="A6" s="9">
        <v>201505</v>
      </c>
      <c r="B6" s="9" t="s">
        <v>26</v>
      </c>
      <c r="F6" s="9" t="s">
        <v>57</v>
      </c>
      <c r="G6" s="9" t="s">
        <v>101</v>
      </c>
      <c r="H6" s="9" t="s">
        <v>46</v>
      </c>
    </row>
    <row r="7" spans="1:11" x14ac:dyDescent="0.25">
      <c r="A7" s="9" t="s">
        <v>110</v>
      </c>
      <c r="B7" s="9" t="s">
        <v>26</v>
      </c>
      <c r="D7" s="9" t="s">
        <v>125</v>
      </c>
      <c r="E7" s="35" t="s">
        <v>134</v>
      </c>
      <c r="F7" s="9" t="s">
        <v>57</v>
      </c>
      <c r="G7" s="9" t="s">
        <v>68</v>
      </c>
      <c r="H7" s="9" t="s">
        <v>46</v>
      </c>
    </row>
    <row r="8" spans="1:11" x14ac:dyDescent="0.25">
      <c r="A8" s="35" t="s">
        <v>139</v>
      </c>
      <c r="B8" s="35" t="s">
        <v>26</v>
      </c>
      <c r="D8" s="35" t="s">
        <v>133</v>
      </c>
      <c r="E8" s="51" t="s">
        <v>155</v>
      </c>
      <c r="F8" s="35" t="s">
        <v>57</v>
      </c>
      <c r="G8" s="51" t="s">
        <v>154</v>
      </c>
      <c r="H8" s="35" t="s">
        <v>46</v>
      </c>
    </row>
    <row r="9" spans="1:11" x14ac:dyDescent="0.25">
      <c r="A9" s="38" t="s">
        <v>144</v>
      </c>
      <c r="B9" s="38" t="s">
        <v>26</v>
      </c>
      <c r="D9" s="51" t="s">
        <v>156</v>
      </c>
      <c r="F9" s="47" t="s">
        <v>57</v>
      </c>
      <c r="G9" s="9" t="s">
        <v>68</v>
      </c>
      <c r="H9" s="35" t="s">
        <v>46</v>
      </c>
    </row>
    <row r="10" spans="1:11" x14ac:dyDescent="0.25">
      <c r="A10" s="60" t="s">
        <v>170</v>
      </c>
      <c r="B10" s="38" t="s">
        <v>26</v>
      </c>
      <c r="D10" s="67" t="s">
        <v>174</v>
      </c>
      <c r="E10" s="68" t="s">
        <v>179</v>
      </c>
      <c r="F10" s="47" t="s">
        <v>57</v>
      </c>
      <c r="G10" s="60" t="s">
        <v>68</v>
      </c>
      <c r="H10" s="60" t="s">
        <v>46</v>
      </c>
      <c r="I10" s="11"/>
    </row>
    <row r="11" spans="1:11" x14ac:dyDescent="0.25">
      <c r="A11" s="68" t="s">
        <v>175</v>
      </c>
      <c r="B11" s="35" t="s">
        <v>26</v>
      </c>
      <c r="C11" s="2"/>
      <c r="D11" s="68" t="s">
        <v>178</v>
      </c>
      <c r="F11" s="47" t="s">
        <v>57</v>
      </c>
      <c r="G11" s="71" t="s">
        <v>154</v>
      </c>
      <c r="H11" s="60" t="s">
        <v>46</v>
      </c>
      <c r="I11" s="11"/>
      <c r="J11" s="71" t="s">
        <v>186</v>
      </c>
    </row>
    <row r="12" spans="1:11" x14ac:dyDescent="0.25">
      <c r="I12" s="11"/>
    </row>
    <row r="13" spans="1:11" x14ac:dyDescent="0.25">
      <c r="I13" s="11"/>
    </row>
    <row r="14" spans="1:11" x14ac:dyDescent="0.25">
      <c r="I14" s="11"/>
    </row>
    <row r="15" spans="1:11" x14ac:dyDescent="0.25">
      <c r="I15" s="11"/>
    </row>
    <row r="16" spans="1:11" x14ac:dyDescent="0.25">
      <c r="I16" s="11"/>
    </row>
    <row r="17" spans="9:9" x14ac:dyDescent="0.25">
      <c r="I17" s="11"/>
    </row>
    <row r="18" spans="9:9" x14ac:dyDescent="0.25">
      <c r="I18" s="11"/>
    </row>
    <row r="19" spans="9:9" x14ac:dyDescent="0.25">
      <c r="I19" s="11"/>
    </row>
    <row r="20" spans="9:9" x14ac:dyDescent="0.25">
      <c r="I20" s="11"/>
    </row>
    <row r="21" spans="9:9" x14ac:dyDescent="0.25">
      <c r="I21" s="11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Radio</vt:lpstr>
      <vt:lpstr>CTD</vt:lpstr>
      <vt:lpstr>CO2</vt:lpstr>
      <vt:lpstr>pH</vt:lpstr>
      <vt:lpstr>O2</vt:lpstr>
      <vt:lpstr>Fluor</vt:lpstr>
      <vt:lpstr>MET</vt:lpstr>
      <vt:lpstr>VR2C</vt:lpstr>
    </vt:vector>
  </TitlesOfParts>
  <Company>MBARI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Sevadjian</dc:creator>
  <cp:lastModifiedBy>BOG Lab Shared Login</cp:lastModifiedBy>
  <dcterms:created xsi:type="dcterms:W3CDTF">2015-04-10T23:12:35Z</dcterms:created>
  <dcterms:modified xsi:type="dcterms:W3CDTF">2025-10-30T17:38:31Z</dcterms:modified>
</cp:coreProperties>
</file>