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7729"/>
  <workbookPr showInkAnnotation="0" autoCompressPictures="0"/>
  <bookViews>
    <workbookView xWindow="440" yWindow="160" windowWidth="48480" windowHeight="27680" tabRatio="500"/>
  </bookViews>
  <sheets>
    <sheet name="MontereyBayTopoEM300_Profile.rt" sheetId="1" r:id="rId1"/>
    <sheet name="Channel_xs_widths" sheetId="2" r:id="rId2"/>
    <sheet name="ChannelWidthAnalysis" sheetId="3" r:id="rId3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X572" i="1" l="1"/>
  <c r="X571" i="1"/>
  <c r="X570" i="1"/>
  <c r="X564" i="1"/>
  <c r="X563" i="1"/>
  <c r="X562" i="1"/>
  <c r="X521" i="1"/>
  <c r="X520" i="1"/>
  <c r="X519" i="1"/>
  <c r="X506" i="1"/>
  <c r="X505" i="1"/>
  <c r="X383" i="1"/>
  <c r="X382" i="1"/>
  <c r="X359" i="1"/>
  <c r="X358" i="1"/>
  <c r="X567" i="1"/>
  <c r="X353" i="1"/>
  <c r="X439" i="1"/>
  <c r="X393" i="1"/>
  <c r="X387" i="1"/>
  <c r="X385" i="1"/>
  <c r="X362" i="1"/>
  <c r="X350" i="1"/>
  <c r="X340" i="1"/>
  <c r="X325" i="1"/>
  <c r="X311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U46" i="1"/>
  <c r="U47" i="1"/>
  <c r="U48" i="1"/>
  <c r="U49" i="1"/>
  <c r="U50" i="1"/>
  <c r="U51" i="1"/>
  <c r="U52" i="1"/>
  <c r="U53" i="1"/>
  <c r="U54" i="1"/>
  <c r="U55" i="1"/>
  <c r="U56" i="1"/>
  <c r="U57" i="1"/>
  <c r="U58" i="1"/>
  <c r="U59" i="1"/>
  <c r="U4" i="1"/>
  <c r="U5" i="1"/>
  <c r="U6" i="1"/>
  <c r="U7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3" i="1"/>
  <c r="P3" i="1"/>
  <c r="Q57" i="1"/>
  <c r="M56" i="1"/>
  <c r="M57" i="1"/>
  <c r="R56" i="1"/>
  <c r="R57" i="1"/>
  <c r="R58" i="1"/>
  <c r="R59" i="1"/>
  <c r="R60" i="1"/>
  <c r="R61" i="1"/>
  <c r="V61" i="1"/>
  <c r="V63" i="1"/>
  <c r="Q62" i="1"/>
  <c r="R62" i="1"/>
  <c r="V62" i="1"/>
  <c r="Q63" i="1"/>
  <c r="R63" i="1"/>
  <c r="R64" i="1"/>
  <c r="R65" i="1"/>
  <c r="P4" i="1"/>
  <c r="P5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P126" i="1"/>
  <c r="P127" i="1"/>
  <c r="P128" i="1"/>
  <c r="P129" i="1"/>
  <c r="P130" i="1"/>
  <c r="P131" i="1"/>
  <c r="P132" i="1"/>
  <c r="P133" i="1"/>
  <c r="P134" i="1"/>
  <c r="P135" i="1"/>
  <c r="P136" i="1"/>
  <c r="P137" i="1"/>
  <c r="P138" i="1"/>
  <c r="P139" i="1"/>
  <c r="P140" i="1"/>
  <c r="P141" i="1"/>
  <c r="P142" i="1"/>
  <c r="P143" i="1"/>
  <c r="P144" i="1"/>
  <c r="P145" i="1"/>
  <c r="P146" i="1"/>
  <c r="P147" i="1"/>
  <c r="P148" i="1"/>
  <c r="P149" i="1"/>
  <c r="P150" i="1"/>
  <c r="P151" i="1"/>
  <c r="P152" i="1"/>
  <c r="P153" i="1"/>
  <c r="P154" i="1"/>
  <c r="P155" i="1"/>
  <c r="P156" i="1"/>
  <c r="P157" i="1"/>
  <c r="P158" i="1"/>
  <c r="P159" i="1"/>
  <c r="P160" i="1"/>
  <c r="P161" i="1"/>
  <c r="P162" i="1"/>
  <c r="P163" i="1"/>
  <c r="P164" i="1"/>
  <c r="P165" i="1"/>
  <c r="P166" i="1"/>
  <c r="P167" i="1"/>
  <c r="P168" i="1"/>
  <c r="P169" i="1"/>
  <c r="P170" i="1"/>
  <c r="P171" i="1"/>
  <c r="P172" i="1"/>
  <c r="P173" i="1"/>
  <c r="P174" i="1"/>
  <c r="P175" i="1"/>
  <c r="P176" i="1"/>
  <c r="P177" i="1"/>
  <c r="P178" i="1"/>
  <c r="P179" i="1"/>
  <c r="P180" i="1"/>
  <c r="P181" i="1"/>
  <c r="P182" i="1"/>
  <c r="P183" i="1"/>
  <c r="P184" i="1"/>
  <c r="P185" i="1"/>
  <c r="P186" i="1"/>
  <c r="P187" i="1"/>
  <c r="P188" i="1"/>
  <c r="P189" i="1"/>
  <c r="P190" i="1"/>
  <c r="P191" i="1"/>
  <c r="P192" i="1"/>
  <c r="P193" i="1"/>
  <c r="P194" i="1"/>
  <c r="P195" i="1"/>
  <c r="P196" i="1"/>
  <c r="P197" i="1"/>
  <c r="P198" i="1"/>
  <c r="P199" i="1"/>
  <c r="P200" i="1"/>
  <c r="P201" i="1"/>
  <c r="P202" i="1"/>
  <c r="P203" i="1"/>
  <c r="P204" i="1"/>
  <c r="P205" i="1"/>
  <c r="P206" i="1"/>
  <c r="P207" i="1"/>
  <c r="P208" i="1"/>
  <c r="P209" i="1"/>
  <c r="P210" i="1"/>
  <c r="P211" i="1"/>
  <c r="P212" i="1"/>
  <c r="P213" i="1"/>
  <c r="P214" i="1"/>
  <c r="P215" i="1"/>
  <c r="P216" i="1"/>
  <c r="P217" i="1"/>
  <c r="P218" i="1"/>
  <c r="P219" i="1"/>
  <c r="P220" i="1"/>
  <c r="P221" i="1"/>
  <c r="P222" i="1"/>
  <c r="P223" i="1"/>
  <c r="P224" i="1"/>
  <c r="P225" i="1"/>
  <c r="P226" i="1"/>
  <c r="P227" i="1"/>
  <c r="P228" i="1"/>
  <c r="P229" i="1"/>
  <c r="P230" i="1"/>
  <c r="P231" i="1"/>
  <c r="P232" i="1"/>
  <c r="P233" i="1"/>
  <c r="P234" i="1"/>
  <c r="P235" i="1"/>
  <c r="P236" i="1"/>
  <c r="P237" i="1"/>
  <c r="P238" i="1"/>
  <c r="P239" i="1"/>
  <c r="P240" i="1"/>
  <c r="P241" i="1"/>
  <c r="P242" i="1"/>
  <c r="P243" i="1"/>
  <c r="P244" i="1"/>
  <c r="P245" i="1"/>
  <c r="P246" i="1"/>
  <c r="P247" i="1"/>
  <c r="P248" i="1"/>
  <c r="P249" i="1"/>
  <c r="P250" i="1"/>
  <c r="P251" i="1"/>
  <c r="P252" i="1"/>
  <c r="P253" i="1"/>
  <c r="P254" i="1"/>
  <c r="P255" i="1"/>
  <c r="P256" i="1"/>
  <c r="P257" i="1"/>
  <c r="P258" i="1"/>
  <c r="P259" i="1"/>
  <c r="P260" i="1"/>
  <c r="P261" i="1"/>
  <c r="P262" i="1"/>
  <c r="P263" i="1"/>
  <c r="P264" i="1"/>
  <c r="P265" i="1"/>
  <c r="P266" i="1"/>
  <c r="P267" i="1"/>
  <c r="P268" i="1"/>
  <c r="P269" i="1"/>
  <c r="P270" i="1"/>
  <c r="P271" i="1"/>
  <c r="P272" i="1"/>
  <c r="P273" i="1"/>
  <c r="P274" i="1"/>
  <c r="P275" i="1"/>
  <c r="P276" i="1"/>
  <c r="P277" i="1"/>
  <c r="P278" i="1"/>
  <c r="P279" i="1"/>
  <c r="P280" i="1"/>
  <c r="P281" i="1"/>
  <c r="P282" i="1"/>
  <c r="P283" i="1"/>
  <c r="P284" i="1"/>
  <c r="P285" i="1"/>
  <c r="P286" i="1"/>
  <c r="P287" i="1"/>
  <c r="P288" i="1"/>
  <c r="P289" i="1"/>
  <c r="P290" i="1"/>
  <c r="V54" i="1"/>
  <c r="V53" i="1"/>
  <c r="V44" i="1"/>
  <c r="V43" i="1"/>
  <c r="Q44" i="1"/>
  <c r="V40" i="1"/>
  <c r="V41" i="1"/>
  <c r="R35" i="1"/>
  <c r="R36" i="1"/>
  <c r="R37" i="1"/>
  <c r="R38" i="1"/>
  <c r="R39" i="1"/>
  <c r="R40" i="1"/>
  <c r="R42" i="1"/>
  <c r="R43" i="1"/>
  <c r="R45" i="1"/>
  <c r="R46" i="1"/>
  <c r="R47" i="1"/>
  <c r="R48" i="1"/>
  <c r="R49" i="1"/>
  <c r="R50" i="1"/>
  <c r="R51" i="1"/>
  <c r="R52" i="1"/>
  <c r="R53" i="1"/>
  <c r="R54" i="1"/>
  <c r="R55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100" i="1"/>
  <c r="R101" i="1"/>
  <c r="R102" i="1"/>
  <c r="R103" i="1"/>
  <c r="R104" i="1"/>
  <c r="R105" i="1"/>
  <c r="R106" i="1"/>
  <c r="R107" i="1"/>
  <c r="R108" i="1"/>
  <c r="R109" i="1"/>
  <c r="R110" i="1"/>
  <c r="R111" i="1"/>
  <c r="R112" i="1"/>
  <c r="R113" i="1"/>
  <c r="R114" i="1"/>
  <c r="R115" i="1"/>
  <c r="R116" i="1"/>
  <c r="R117" i="1"/>
  <c r="R118" i="1"/>
  <c r="R119" i="1"/>
  <c r="R120" i="1"/>
  <c r="R121" i="1"/>
  <c r="R122" i="1"/>
  <c r="R123" i="1"/>
  <c r="R124" i="1"/>
  <c r="R125" i="1"/>
  <c r="R126" i="1"/>
  <c r="R127" i="1"/>
  <c r="R128" i="1"/>
  <c r="R129" i="1"/>
  <c r="R130" i="1"/>
  <c r="R131" i="1"/>
  <c r="R132" i="1"/>
  <c r="R133" i="1"/>
  <c r="R134" i="1"/>
  <c r="R135" i="1"/>
  <c r="R136" i="1"/>
  <c r="R137" i="1"/>
  <c r="R138" i="1"/>
  <c r="R139" i="1"/>
  <c r="R140" i="1"/>
  <c r="R141" i="1"/>
  <c r="R142" i="1"/>
  <c r="R143" i="1"/>
  <c r="R144" i="1"/>
  <c r="R145" i="1"/>
  <c r="R146" i="1"/>
  <c r="R147" i="1"/>
  <c r="R148" i="1"/>
  <c r="R149" i="1"/>
  <c r="R150" i="1"/>
  <c r="R151" i="1"/>
  <c r="R152" i="1"/>
  <c r="R153" i="1"/>
  <c r="R154" i="1"/>
  <c r="R155" i="1"/>
  <c r="R156" i="1"/>
  <c r="R157" i="1"/>
  <c r="R158" i="1"/>
  <c r="R159" i="1"/>
  <c r="R160" i="1"/>
  <c r="R161" i="1"/>
  <c r="R162" i="1"/>
  <c r="R163" i="1"/>
  <c r="R164" i="1"/>
  <c r="R165" i="1"/>
  <c r="R166" i="1"/>
  <c r="R167" i="1"/>
  <c r="R168" i="1"/>
  <c r="R169" i="1"/>
  <c r="R170" i="1"/>
  <c r="R171" i="1"/>
  <c r="R172" i="1"/>
  <c r="R173" i="1"/>
  <c r="R174" i="1"/>
  <c r="R175" i="1"/>
  <c r="R176" i="1"/>
  <c r="R177" i="1"/>
  <c r="R178" i="1"/>
  <c r="R179" i="1"/>
  <c r="R180" i="1"/>
  <c r="R181" i="1"/>
  <c r="R182" i="1"/>
  <c r="R183" i="1"/>
  <c r="R184" i="1"/>
  <c r="R185" i="1"/>
  <c r="R186" i="1"/>
  <c r="R187" i="1"/>
  <c r="R188" i="1"/>
  <c r="R189" i="1"/>
  <c r="R190" i="1"/>
  <c r="R191" i="1"/>
  <c r="R192" i="1"/>
  <c r="R193" i="1"/>
  <c r="R194" i="1"/>
  <c r="R195" i="1"/>
  <c r="R196" i="1"/>
  <c r="R197" i="1"/>
  <c r="R198" i="1"/>
  <c r="R199" i="1"/>
  <c r="R200" i="1"/>
  <c r="R201" i="1"/>
  <c r="R202" i="1"/>
  <c r="R203" i="1"/>
  <c r="R204" i="1"/>
  <c r="R205" i="1"/>
  <c r="R206" i="1"/>
  <c r="R207" i="1"/>
  <c r="R208" i="1"/>
  <c r="R209" i="1"/>
  <c r="R210" i="1"/>
  <c r="R211" i="1"/>
  <c r="R212" i="1"/>
  <c r="R213" i="1"/>
  <c r="R214" i="1"/>
  <c r="R215" i="1"/>
  <c r="R216" i="1"/>
  <c r="R217" i="1"/>
  <c r="R218" i="1"/>
  <c r="R219" i="1"/>
  <c r="R220" i="1"/>
  <c r="R221" i="1"/>
  <c r="R222" i="1"/>
  <c r="R223" i="1"/>
  <c r="R224" i="1"/>
  <c r="R225" i="1"/>
  <c r="R226" i="1"/>
  <c r="R227" i="1"/>
  <c r="R228" i="1"/>
  <c r="R229" i="1"/>
  <c r="R230" i="1"/>
  <c r="R231" i="1"/>
  <c r="R232" i="1"/>
  <c r="R233" i="1"/>
  <c r="R234" i="1"/>
  <c r="R235" i="1"/>
  <c r="R236" i="1"/>
  <c r="R237" i="1"/>
  <c r="R238" i="1"/>
  <c r="R239" i="1"/>
  <c r="R240" i="1"/>
  <c r="R241" i="1"/>
  <c r="R242" i="1"/>
  <c r="R243" i="1"/>
  <c r="R244" i="1"/>
  <c r="R245" i="1"/>
  <c r="R246" i="1"/>
  <c r="R247" i="1"/>
  <c r="R248" i="1"/>
  <c r="R249" i="1"/>
  <c r="R250" i="1"/>
  <c r="R251" i="1"/>
  <c r="R252" i="1"/>
  <c r="R253" i="1"/>
  <c r="R254" i="1"/>
  <c r="R255" i="1"/>
  <c r="R256" i="1"/>
  <c r="R257" i="1"/>
  <c r="R258" i="1"/>
  <c r="R259" i="1"/>
  <c r="R260" i="1"/>
  <c r="R261" i="1"/>
  <c r="R262" i="1"/>
  <c r="R263" i="1"/>
  <c r="R264" i="1"/>
  <c r="R265" i="1"/>
  <c r="R266" i="1"/>
  <c r="R267" i="1"/>
  <c r="R268" i="1"/>
  <c r="R269" i="1"/>
  <c r="R270" i="1"/>
  <c r="R271" i="1"/>
  <c r="R272" i="1"/>
  <c r="R273" i="1"/>
  <c r="R274" i="1"/>
  <c r="R275" i="1"/>
  <c r="R276" i="1"/>
  <c r="R277" i="1"/>
  <c r="R278" i="1"/>
  <c r="R279" i="1"/>
  <c r="R280" i="1"/>
  <c r="R281" i="1"/>
  <c r="R282" i="1"/>
  <c r="R283" i="1"/>
  <c r="R284" i="1"/>
  <c r="R285" i="1"/>
  <c r="R286" i="1"/>
  <c r="R287" i="1"/>
  <c r="R288" i="1"/>
  <c r="R289" i="1"/>
  <c r="R290" i="1"/>
  <c r="R31" i="1"/>
  <c r="R32" i="1"/>
  <c r="R33" i="1"/>
  <c r="R34" i="1"/>
  <c r="N502" i="1"/>
  <c r="M189" i="1"/>
  <c r="Z13" i="3"/>
  <c r="Z11" i="3"/>
  <c r="Z15" i="3"/>
  <c r="Z16" i="3"/>
  <c r="Z10" i="3"/>
  <c r="K2711" i="1"/>
  <c r="K2701" i="1"/>
  <c r="M2705" i="1"/>
  <c r="M2706" i="1"/>
  <c r="L2706" i="1"/>
  <c r="Y11" i="3"/>
  <c r="Y13" i="3"/>
  <c r="Y15" i="3"/>
  <c r="Y16" i="3"/>
  <c r="Y10" i="3"/>
  <c r="O11" i="3"/>
  <c r="O12" i="3"/>
  <c r="O13" i="3"/>
  <c r="O15" i="3"/>
  <c r="O16" i="3"/>
  <c r="O10" i="3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8" i="1"/>
  <c r="C266" i="3"/>
  <c r="C265" i="3"/>
  <c r="C264" i="3"/>
  <c r="C263" i="3"/>
  <c r="C262" i="3"/>
  <c r="C261" i="3"/>
  <c r="C260" i="3"/>
  <c r="C259" i="3"/>
  <c r="C258" i="3"/>
  <c r="C257" i="3"/>
  <c r="C256" i="3"/>
  <c r="C255" i="3"/>
  <c r="C254" i="3"/>
  <c r="C253" i="3"/>
  <c r="C252" i="3"/>
  <c r="C251" i="3"/>
  <c r="C250" i="3"/>
  <c r="C249" i="3"/>
  <c r="C248" i="3"/>
  <c r="C247" i="3"/>
  <c r="C246" i="3"/>
  <c r="C245" i="3"/>
  <c r="C244" i="3"/>
  <c r="C243" i="3"/>
  <c r="C242" i="3"/>
  <c r="C241" i="3"/>
  <c r="C240" i="3"/>
  <c r="C239" i="3"/>
  <c r="C238" i="3"/>
  <c r="C237" i="3"/>
  <c r="C236" i="3"/>
  <c r="C235" i="3"/>
  <c r="C234" i="3"/>
  <c r="C233" i="3"/>
  <c r="C232" i="3"/>
  <c r="C231" i="3"/>
  <c r="C230" i="3"/>
  <c r="C229" i="3"/>
  <c r="C228" i="3"/>
  <c r="C227" i="3"/>
  <c r="C226" i="3"/>
  <c r="C225" i="3"/>
  <c r="C224" i="3"/>
  <c r="C223" i="3"/>
  <c r="C222" i="3"/>
  <c r="C221" i="3"/>
  <c r="C220" i="3"/>
  <c r="C219" i="3"/>
  <c r="C218" i="3"/>
  <c r="C217" i="3"/>
  <c r="C216" i="3"/>
  <c r="C215" i="3"/>
  <c r="C214" i="3"/>
  <c r="C213" i="3"/>
  <c r="C212" i="3"/>
  <c r="C211" i="3"/>
  <c r="C210" i="3"/>
  <c r="C209" i="3"/>
  <c r="C208" i="3"/>
  <c r="C207" i="3"/>
  <c r="C206" i="3"/>
  <c r="C205" i="3"/>
  <c r="C204" i="3"/>
  <c r="C203" i="3"/>
  <c r="C202" i="3"/>
  <c r="C201" i="3"/>
  <c r="C200" i="3"/>
  <c r="C199" i="3"/>
  <c r="C198" i="3"/>
  <c r="C197" i="3"/>
  <c r="C196" i="3"/>
  <c r="C195" i="3"/>
  <c r="C194" i="3"/>
  <c r="C193" i="3"/>
  <c r="C192" i="3"/>
  <c r="C191" i="3"/>
  <c r="C190" i="3"/>
  <c r="C189" i="3"/>
  <c r="C188" i="3"/>
  <c r="C187" i="3"/>
  <c r="C186" i="3"/>
  <c r="C185" i="3"/>
  <c r="C184" i="3"/>
  <c r="C183" i="3"/>
  <c r="C182" i="3"/>
  <c r="C181" i="3"/>
  <c r="C180" i="3"/>
  <c r="C179" i="3"/>
  <c r="C178" i="3"/>
  <c r="C177" i="3"/>
  <c r="C176" i="3"/>
  <c r="C175" i="3"/>
  <c r="C174" i="3"/>
  <c r="C173" i="3"/>
  <c r="C172" i="3"/>
  <c r="C171" i="3"/>
  <c r="C170" i="3"/>
  <c r="C169" i="3"/>
  <c r="C168" i="3"/>
  <c r="C167" i="3"/>
  <c r="C166" i="3"/>
  <c r="C165" i="3"/>
  <c r="C164" i="3"/>
  <c r="C163" i="3"/>
  <c r="C162" i="3"/>
  <c r="C161" i="3"/>
  <c r="C160" i="3"/>
  <c r="C159" i="3"/>
  <c r="C158" i="3"/>
  <c r="C157" i="3"/>
  <c r="C156" i="3"/>
  <c r="C155" i="3"/>
  <c r="C154" i="3"/>
  <c r="C153" i="3"/>
  <c r="C152" i="3"/>
  <c r="C151" i="3"/>
  <c r="C150" i="3"/>
  <c r="C149" i="3"/>
  <c r="C148" i="3"/>
  <c r="C147" i="3"/>
  <c r="C146" i="3"/>
  <c r="C145" i="3"/>
  <c r="C144" i="3"/>
  <c r="C143" i="3"/>
  <c r="C142" i="3"/>
  <c r="C141" i="3"/>
  <c r="C140" i="3"/>
  <c r="C139" i="3"/>
  <c r="C138" i="3"/>
  <c r="C137" i="3"/>
  <c r="C136" i="3"/>
  <c r="C135" i="3"/>
  <c r="C134" i="3"/>
  <c r="C133" i="3"/>
  <c r="C132" i="3"/>
  <c r="C131" i="3"/>
  <c r="C130" i="3"/>
  <c r="C129" i="3"/>
  <c r="C128" i="3"/>
  <c r="C127" i="3"/>
  <c r="C126" i="3"/>
  <c r="C125" i="3"/>
  <c r="C124" i="3"/>
  <c r="C123" i="3"/>
  <c r="C122" i="3"/>
  <c r="C121" i="3"/>
  <c r="C120" i="3"/>
  <c r="C119" i="3"/>
  <c r="C118" i="3"/>
  <c r="C117" i="3"/>
  <c r="C116" i="3"/>
  <c r="C115" i="3"/>
  <c r="C114" i="3"/>
  <c r="C113" i="3"/>
  <c r="C112" i="3"/>
  <c r="C111" i="3"/>
  <c r="C110" i="3"/>
  <c r="C109" i="3"/>
  <c r="C108" i="3"/>
  <c r="C107" i="3"/>
  <c r="C106" i="3"/>
  <c r="C105" i="3"/>
  <c r="C104" i="3"/>
  <c r="C103" i="3"/>
  <c r="C102" i="3"/>
  <c r="C101" i="3"/>
  <c r="C100" i="3"/>
  <c r="C99" i="3"/>
  <c r="C98" i="3"/>
  <c r="C97" i="3"/>
  <c r="C96" i="3"/>
  <c r="C95" i="3"/>
  <c r="C94" i="3"/>
  <c r="C93" i="3"/>
  <c r="C92" i="3"/>
  <c r="C91" i="3"/>
  <c r="C90" i="3"/>
  <c r="C89" i="3"/>
  <c r="C88" i="3"/>
  <c r="C87" i="3"/>
  <c r="C86" i="3"/>
  <c r="C85" i="3"/>
  <c r="C84" i="3"/>
  <c r="C83" i="3"/>
  <c r="C82" i="3"/>
  <c r="C81" i="3"/>
  <c r="C80" i="3"/>
  <c r="C79" i="3"/>
  <c r="C78" i="3"/>
  <c r="C77" i="3"/>
  <c r="C76" i="3"/>
  <c r="C75" i="3"/>
  <c r="C74" i="3"/>
  <c r="C73" i="3"/>
  <c r="C72" i="3"/>
  <c r="C71" i="3"/>
  <c r="C70" i="3"/>
  <c r="C69" i="3"/>
  <c r="C68" i="3"/>
  <c r="C67" i="3"/>
  <c r="C66" i="3"/>
  <c r="C65" i="3"/>
  <c r="C64" i="3"/>
  <c r="C63" i="3"/>
  <c r="C62" i="3"/>
  <c r="C61" i="3"/>
  <c r="C60" i="3"/>
  <c r="C59" i="3"/>
  <c r="C58" i="3"/>
  <c r="C57" i="3"/>
  <c r="C56" i="3"/>
  <c r="C55" i="3"/>
  <c r="C54" i="3"/>
  <c r="C53" i="3"/>
  <c r="C52" i="3"/>
  <c r="C51" i="3"/>
  <c r="C50" i="3"/>
  <c r="C49" i="3"/>
  <c r="C48" i="3"/>
  <c r="C47" i="3"/>
  <c r="C46" i="3"/>
  <c r="C45" i="3"/>
  <c r="C44" i="3"/>
  <c r="C43" i="3"/>
  <c r="C42" i="3"/>
  <c r="C41" i="3"/>
  <c r="C40" i="3"/>
  <c r="C39" i="3"/>
  <c r="C38" i="3"/>
  <c r="C37" i="3"/>
  <c r="C36" i="3"/>
  <c r="C35" i="3"/>
  <c r="C34" i="3"/>
  <c r="C33" i="3"/>
  <c r="C32" i="3"/>
  <c r="C31" i="3"/>
  <c r="C30" i="3"/>
  <c r="C29" i="3"/>
  <c r="C28" i="3"/>
  <c r="C27" i="3"/>
  <c r="C26" i="3"/>
  <c r="C25" i="3"/>
  <c r="C24" i="3"/>
  <c r="C23" i="3"/>
  <c r="C22" i="3"/>
  <c r="C21" i="3"/>
  <c r="C20" i="3"/>
  <c r="C19" i="3"/>
  <c r="C18" i="3"/>
  <c r="C17" i="3"/>
  <c r="C16" i="3"/>
  <c r="C15" i="3"/>
  <c r="C14" i="3"/>
  <c r="C13" i="3"/>
  <c r="C12" i="3"/>
  <c r="C11" i="3"/>
  <c r="C10" i="3"/>
  <c r="C9" i="3"/>
  <c r="C8" i="3"/>
  <c r="C6" i="3"/>
  <c r="C7" i="3"/>
  <c r="C5" i="3"/>
  <c r="C4" i="3"/>
  <c r="C3" i="3"/>
  <c r="N16" i="3"/>
  <c r="N15" i="3"/>
  <c r="N13" i="3"/>
  <c r="N12" i="3"/>
  <c r="N11" i="3"/>
  <c r="N10" i="3"/>
  <c r="K2684" i="1"/>
  <c r="K2693" i="1"/>
  <c r="L2688" i="1"/>
  <c r="K2226" i="1"/>
  <c r="K2244" i="1"/>
  <c r="M2225" i="1"/>
  <c r="M2226" i="1"/>
  <c r="N2225" i="1"/>
  <c r="L2238" i="1"/>
  <c r="K2094" i="1"/>
  <c r="K2102" i="1"/>
  <c r="L2098" i="1"/>
  <c r="K4" i="1"/>
  <c r="K5" i="1"/>
  <c r="K6" i="1"/>
  <c r="K7" i="1"/>
  <c r="K8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7" i="1"/>
  <c r="K468" i="1"/>
  <c r="K469" i="1"/>
  <c r="K470" i="1"/>
  <c r="K471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497" i="1"/>
  <c r="K498" i="1"/>
  <c r="K499" i="1"/>
  <c r="K500" i="1"/>
  <c r="K501" i="1"/>
  <c r="K502" i="1"/>
  <c r="K503" i="1"/>
  <c r="K504" i="1"/>
  <c r="K505" i="1"/>
  <c r="K506" i="1"/>
  <c r="K507" i="1"/>
  <c r="K508" i="1"/>
  <c r="K509" i="1"/>
  <c r="K510" i="1"/>
  <c r="K511" i="1"/>
  <c r="K512" i="1"/>
  <c r="K513" i="1"/>
  <c r="K514" i="1"/>
  <c r="K515" i="1"/>
  <c r="K516" i="1"/>
  <c r="K517" i="1"/>
  <c r="K518" i="1"/>
  <c r="K519" i="1"/>
  <c r="K520" i="1"/>
  <c r="K521" i="1"/>
  <c r="K522" i="1"/>
  <c r="K523" i="1"/>
  <c r="K524" i="1"/>
  <c r="K525" i="1"/>
  <c r="K526" i="1"/>
  <c r="K527" i="1"/>
  <c r="K528" i="1"/>
  <c r="K529" i="1"/>
  <c r="K530" i="1"/>
  <c r="K531" i="1"/>
  <c r="K532" i="1"/>
  <c r="K533" i="1"/>
  <c r="K534" i="1"/>
  <c r="K535" i="1"/>
  <c r="K536" i="1"/>
  <c r="K537" i="1"/>
  <c r="K538" i="1"/>
  <c r="K539" i="1"/>
  <c r="K540" i="1"/>
  <c r="K541" i="1"/>
  <c r="K542" i="1"/>
  <c r="K543" i="1"/>
  <c r="K544" i="1"/>
  <c r="K545" i="1"/>
  <c r="K546" i="1"/>
  <c r="K547" i="1"/>
  <c r="K548" i="1"/>
  <c r="K549" i="1"/>
  <c r="K550" i="1"/>
  <c r="K551" i="1"/>
  <c r="K552" i="1"/>
  <c r="K553" i="1"/>
  <c r="K554" i="1"/>
  <c r="K555" i="1"/>
  <c r="K556" i="1"/>
  <c r="K557" i="1"/>
  <c r="K558" i="1"/>
  <c r="K559" i="1"/>
  <c r="K560" i="1"/>
  <c r="K561" i="1"/>
  <c r="K562" i="1"/>
  <c r="K563" i="1"/>
  <c r="K564" i="1"/>
  <c r="K565" i="1"/>
  <c r="K566" i="1"/>
  <c r="K567" i="1"/>
  <c r="K568" i="1"/>
  <c r="K570" i="1"/>
  <c r="K571" i="1"/>
  <c r="K572" i="1"/>
  <c r="K573" i="1"/>
  <c r="K574" i="1"/>
  <c r="K575" i="1"/>
  <c r="K576" i="1"/>
  <c r="K577" i="1"/>
  <c r="K578" i="1"/>
  <c r="K579" i="1"/>
  <c r="K580" i="1"/>
  <c r="K581" i="1"/>
  <c r="K582" i="1"/>
  <c r="K583" i="1"/>
  <c r="K584" i="1"/>
  <c r="K585" i="1"/>
  <c r="K586" i="1"/>
  <c r="K587" i="1"/>
  <c r="K588" i="1"/>
  <c r="K589" i="1"/>
  <c r="K590" i="1"/>
  <c r="K591" i="1"/>
  <c r="K592" i="1"/>
  <c r="K593" i="1"/>
  <c r="K594" i="1"/>
  <c r="K595" i="1"/>
  <c r="K596" i="1"/>
  <c r="K597" i="1"/>
  <c r="K598" i="1"/>
  <c r="K599" i="1"/>
  <c r="K600" i="1"/>
  <c r="K601" i="1"/>
  <c r="K602" i="1"/>
  <c r="K603" i="1"/>
  <c r="K604" i="1"/>
  <c r="K605" i="1"/>
  <c r="K606" i="1"/>
  <c r="K607" i="1"/>
  <c r="K608" i="1"/>
  <c r="K609" i="1"/>
  <c r="K610" i="1"/>
  <c r="K611" i="1"/>
  <c r="K612" i="1"/>
  <c r="K613" i="1"/>
  <c r="K614" i="1"/>
  <c r="K615" i="1"/>
  <c r="K616" i="1"/>
  <c r="K617" i="1"/>
  <c r="K618" i="1"/>
  <c r="K619" i="1"/>
  <c r="K620" i="1"/>
  <c r="K621" i="1"/>
  <c r="K622" i="1"/>
  <c r="K623" i="1"/>
  <c r="K624" i="1"/>
  <c r="K625" i="1"/>
  <c r="K626" i="1"/>
  <c r="K627" i="1"/>
  <c r="K628" i="1"/>
  <c r="K629" i="1"/>
  <c r="K630" i="1"/>
  <c r="K631" i="1"/>
  <c r="K632" i="1"/>
  <c r="K633" i="1"/>
  <c r="K634" i="1"/>
  <c r="K635" i="1"/>
  <c r="K636" i="1"/>
  <c r="K637" i="1"/>
  <c r="K638" i="1"/>
  <c r="K639" i="1"/>
  <c r="K640" i="1"/>
  <c r="K641" i="1"/>
  <c r="K642" i="1"/>
  <c r="K643" i="1"/>
  <c r="K644" i="1"/>
  <c r="K645" i="1"/>
  <c r="K646" i="1"/>
  <c r="K647" i="1"/>
  <c r="K648" i="1"/>
  <c r="K649" i="1"/>
  <c r="K650" i="1"/>
  <c r="K651" i="1"/>
  <c r="K652" i="1"/>
  <c r="K653" i="1"/>
  <c r="K654" i="1"/>
  <c r="K655" i="1"/>
  <c r="K656" i="1"/>
  <c r="K657" i="1"/>
  <c r="K658" i="1"/>
  <c r="K659" i="1"/>
  <c r="K660" i="1"/>
  <c r="K661" i="1"/>
  <c r="K662" i="1"/>
  <c r="K663" i="1"/>
  <c r="K664" i="1"/>
  <c r="K665" i="1"/>
  <c r="K666" i="1"/>
  <c r="K667" i="1"/>
  <c r="K668" i="1"/>
  <c r="K669" i="1"/>
  <c r="K670" i="1"/>
  <c r="K671" i="1"/>
  <c r="K672" i="1"/>
  <c r="K673" i="1"/>
  <c r="K674" i="1"/>
  <c r="K675" i="1"/>
  <c r="K676" i="1"/>
  <c r="K677" i="1"/>
  <c r="K678" i="1"/>
  <c r="K679" i="1"/>
  <c r="K680" i="1"/>
  <c r="K681" i="1"/>
  <c r="K682" i="1"/>
  <c r="K683" i="1"/>
  <c r="K684" i="1"/>
  <c r="K685" i="1"/>
  <c r="K686" i="1"/>
  <c r="K687" i="1"/>
  <c r="K688" i="1"/>
  <c r="K689" i="1"/>
  <c r="K690" i="1"/>
  <c r="K691" i="1"/>
  <c r="K692" i="1"/>
  <c r="K693" i="1"/>
  <c r="K694" i="1"/>
  <c r="K695" i="1"/>
  <c r="K696" i="1"/>
  <c r="K697" i="1"/>
  <c r="K698" i="1"/>
  <c r="K699" i="1"/>
  <c r="K700" i="1"/>
  <c r="K701" i="1"/>
  <c r="K702" i="1"/>
  <c r="K703" i="1"/>
  <c r="K704" i="1"/>
  <c r="K705" i="1"/>
  <c r="K706" i="1"/>
  <c r="K707" i="1"/>
  <c r="K708" i="1"/>
  <c r="K709" i="1"/>
  <c r="K710" i="1"/>
  <c r="K711" i="1"/>
  <c r="K712" i="1"/>
  <c r="K713" i="1"/>
  <c r="K714" i="1"/>
  <c r="K715" i="1"/>
  <c r="K716" i="1"/>
  <c r="K717" i="1"/>
  <c r="K718" i="1"/>
  <c r="K719" i="1"/>
  <c r="K720" i="1"/>
  <c r="K721" i="1"/>
  <c r="K722" i="1"/>
  <c r="K723" i="1"/>
  <c r="K724" i="1"/>
  <c r="K725" i="1"/>
  <c r="K726" i="1"/>
  <c r="K727" i="1"/>
  <c r="K728" i="1"/>
  <c r="K729" i="1"/>
  <c r="K730" i="1"/>
  <c r="K731" i="1"/>
  <c r="K732" i="1"/>
  <c r="K733" i="1"/>
  <c r="K734" i="1"/>
  <c r="K735" i="1"/>
  <c r="K736" i="1"/>
  <c r="K737" i="1"/>
  <c r="K739" i="1"/>
  <c r="K740" i="1"/>
  <c r="K741" i="1"/>
  <c r="K742" i="1"/>
  <c r="K743" i="1"/>
  <c r="K744" i="1"/>
  <c r="K745" i="1"/>
  <c r="K746" i="1"/>
  <c r="K747" i="1"/>
  <c r="K748" i="1"/>
  <c r="K749" i="1"/>
  <c r="K750" i="1"/>
  <c r="K751" i="1"/>
  <c r="K752" i="1"/>
  <c r="K753" i="1"/>
  <c r="K754" i="1"/>
  <c r="K755" i="1"/>
  <c r="K756" i="1"/>
  <c r="K757" i="1"/>
  <c r="K758" i="1"/>
  <c r="K759" i="1"/>
  <c r="K760" i="1"/>
  <c r="K761" i="1"/>
  <c r="K762" i="1"/>
  <c r="K763" i="1"/>
  <c r="K764" i="1"/>
  <c r="K765" i="1"/>
  <c r="K766" i="1"/>
  <c r="K767" i="1"/>
  <c r="K768" i="1"/>
  <c r="K769" i="1"/>
  <c r="K770" i="1"/>
  <c r="K771" i="1"/>
  <c r="K772" i="1"/>
  <c r="K773" i="1"/>
  <c r="K774" i="1"/>
  <c r="K775" i="1"/>
  <c r="K776" i="1"/>
  <c r="K777" i="1"/>
  <c r="K779" i="1"/>
  <c r="K780" i="1"/>
  <c r="K781" i="1"/>
  <c r="K782" i="1"/>
  <c r="K783" i="1"/>
  <c r="K784" i="1"/>
  <c r="K785" i="1"/>
  <c r="K786" i="1"/>
  <c r="K787" i="1"/>
  <c r="K788" i="1"/>
  <c r="K789" i="1"/>
  <c r="K790" i="1"/>
  <c r="K791" i="1"/>
  <c r="K792" i="1"/>
  <c r="K793" i="1"/>
  <c r="K794" i="1"/>
  <c r="K795" i="1"/>
  <c r="K796" i="1"/>
  <c r="K797" i="1"/>
  <c r="K798" i="1"/>
  <c r="K799" i="1"/>
  <c r="K800" i="1"/>
  <c r="K801" i="1"/>
  <c r="K802" i="1"/>
  <c r="K803" i="1"/>
  <c r="K804" i="1"/>
  <c r="K805" i="1"/>
  <c r="K806" i="1"/>
  <c r="K807" i="1"/>
  <c r="K808" i="1"/>
  <c r="K809" i="1"/>
  <c r="K810" i="1"/>
  <c r="K811" i="1"/>
  <c r="K812" i="1"/>
  <c r="K813" i="1"/>
  <c r="K814" i="1"/>
  <c r="K815" i="1"/>
  <c r="K816" i="1"/>
  <c r="K817" i="1"/>
  <c r="K818" i="1"/>
  <c r="K819" i="1"/>
  <c r="K820" i="1"/>
  <c r="K821" i="1"/>
  <c r="K822" i="1"/>
  <c r="K823" i="1"/>
  <c r="K824" i="1"/>
  <c r="K825" i="1"/>
  <c r="K826" i="1"/>
  <c r="K827" i="1"/>
  <c r="K828" i="1"/>
  <c r="K829" i="1"/>
  <c r="K830" i="1"/>
  <c r="K831" i="1"/>
  <c r="K832" i="1"/>
  <c r="K833" i="1"/>
  <c r="K834" i="1"/>
  <c r="K835" i="1"/>
  <c r="K836" i="1"/>
  <c r="K837" i="1"/>
  <c r="K838" i="1"/>
  <c r="K839" i="1"/>
  <c r="K840" i="1"/>
  <c r="K841" i="1"/>
  <c r="K842" i="1"/>
  <c r="K843" i="1"/>
  <c r="K844" i="1"/>
  <c r="K845" i="1"/>
  <c r="K846" i="1"/>
  <c r="K847" i="1"/>
  <c r="K848" i="1"/>
  <c r="K849" i="1"/>
  <c r="K850" i="1"/>
  <c r="K851" i="1"/>
  <c r="K852" i="1"/>
  <c r="K853" i="1"/>
  <c r="K854" i="1"/>
  <c r="K855" i="1"/>
  <c r="K856" i="1"/>
  <c r="K857" i="1"/>
  <c r="K858" i="1"/>
  <c r="K859" i="1"/>
  <c r="K860" i="1"/>
  <c r="K861" i="1"/>
  <c r="K862" i="1"/>
  <c r="K863" i="1"/>
  <c r="K864" i="1"/>
  <c r="K865" i="1"/>
  <c r="K866" i="1"/>
  <c r="K867" i="1"/>
  <c r="K868" i="1"/>
  <c r="K869" i="1"/>
  <c r="K870" i="1"/>
  <c r="K871" i="1"/>
  <c r="K872" i="1"/>
  <c r="K873" i="1"/>
  <c r="K874" i="1"/>
  <c r="K875" i="1"/>
  <c r="K876" i="1"/>
  <c r="K877" i="1"/>
  <c r="K878" i="1"/>
  <c r="K879" i="1"/>
  <c r="K880" i="1"/>
  <c r="K881" i="1"/>
  <c r="K882" i="1"/>
  <c r="K883" i="1"/>
  <c r="K884" i="1"/>
  <c r="K885" i="1"/>
  <c r="K886" i="1"/>
  <c r="K887" i="1"/>
  <c r="K888" i="1"/>
  <c r="K889" i="1"/>
  <c r="K890" i="1"/>
  <c r="K891" i="1"/>
  <c r="K892" i="1"/>
  <c r="K893" i="1"/>
  <c r="K894" i="1"/>
  <c r="K895" i="1"/>
  <c r="K896" i="1"/>
  <c r="K897" i="1"/>
  <c r="K898" i="1"/>
  <c r="K899" i="1"/>
  <c r="K900" i="1"/>
  <c r="K901" i="1"/>
  <c r="K902" i="1"/>
  <c r="K903" i="1"/>
  <c r="K904" i="1"/>
  <c r="K905" i="1"/>
  <c r="K906" i="1"/>
  <c r="K908" i="1"/>
  <c r="K909" i="1"/>
  <c r="K910" i="1"/>
  <c r="K911" i="1"/>
  <c r="K912" i="1"/>
  <c r="K913" i="1"/>
  <c r="K914" i="1"/>
  <c r="K915" i="1"/>
  <c r="K916" i="1"/>
  <c r="K917" i="1"/>
  <c r="K918" i="1"/>
  <c r="K919" i="1"/>
  <c r="K920" i="1"/>
  <c r="K921" i="1"/>
  <c r="K922" i="1"/>
  <c r="K923" i="1"/>
  <c r="K924" i="1"/>
  <c r="K925" i="1"/>
  <c r="K926" i="1"/>
  <c r="K927" i="1"/>
  <c r="K928" i="1"/>
  <c r="K929" i="1"/>
  <c r="K930" i="1"/>
  <c r="K931" i="1"/>
  <c r="K932" i="1"/>
  <c r="K933" i="1"/>
  <c r="K934" i="1"/>
  <c r="K935" i="1"/>
  <c r="K936" i="1"/>
  <c r="K937" i="1"/>
  <c r="K938" i="1"/>
  <c r="K939" i="1"/>
  <c r="K940" i="1"/>
  <c r="K941" i="1"/>
  <c r="K942" i="1"/>
  <c r="K943" i="1"/>
  <c r="K944" i="1"/>
  <c r="K945" i="1"/>
  <c r="K946" i="1"/>
  <c r="K947" i="1"/>
  <c r="K948" i="1"/>
  <c r="K949" i="1"/>
  <c r="K950" i="1"/>
  <c r="K951" i="1"/>
  <c r="K952" i="1"/>
  <c r="K953" i="1"/>
  <c r="K954" i="1"/>
  <c r="K955" i="1"/>
  <c r="K956" i="1"/>
  <c r="K957" i="1"/>
  <c r="K958" i="1"/>
  <c r="K959" i="1"/>
  <c r="K960" i="1"/>
  <c r="K962" i="1"/>
  <c r="K963" i="1"/>
  <c r="K964" i="1"/>
  <c r="K965" i="1"/>
  <c r="K966" i="1"/>
  <c r="K967" i="1"/>
  <c r="K968" i="1"/>
  <c r="K969" i="1"/>
  <c r="K970" i="1"/>
  <c r="K971" i="1"/>
  <c r="K972" i="1"/>
  <c r="K973" i="1"/>
  <c r="K974" i="1"/>
  <c r="K975" i="1"/>
  <c r="K976" i="1"/>
  <c r="K977" i="1"/>
  <c r="K978" i="1"/>
  <c r="K979" i="1"/>
  <c r="K980" i="1"/>
  <c r="K981" i="1"/>
  <c r="K982" i="1"/>
  <c r="K983" i="1"/>
  <c r="K984" i="1"/>
  <c r="K985" i="1"/>
  <c r="K986" i="1"/>
  <c r="K987" i="1"/>
  <c r="K988" i="1"/>
  <c r="K989" i="1"/>
  <c r="K990" i="1"/>
  <c r="K991" i="1"/>
  <c r="K992" i="1"/>
  <c r="K993" i="1"/>
  <c r="K994" i="1"/>
  <c r="K995" i="1"/>
  <c r="K996" i="1"/>
  <c r="K997" i="1"/>
  <c r="K998" i="1"/>
  <c r="K999" i="1"/>
  <c r="K1000" i="1"/>
  <c r="K1001" i="1"/>
  <c r="K1002" i="1"/>
  <c r="K1003" i="1"/>
  <c r="K1004" i="1"/>
  <c r="K1005" i="1"/>
  <c r="K1006" i="1"/>
  <c r="K1007" i="1"/>
  <c r="K1008" i="1"/>
  <c r="K1009" i="1"/>
  <c r="K1010" i="1"/>
  <c r="K1011" i="1"/>
  <c r="K1012" i="1"/>
  <c r="K1013" i="1"/>
  <c r="K1014" i="1"/>
  <c r="K1015" i="1"/>
  <c r="K1016" i="1"/>
  <c r="K1017" i="1"/>
  <c r="K1019" i="1"/>
  <c r="K1020" i="1"/>
  <c r="K1021" i="1"/>
  <c r="K1022" i="1"/>
  <c r="K1023" i="1"/>
  <c r="K1024" i="1"/>
  <c r="K1025" i="1"/>
  <c r="K1026" i="1"/>
  <c r="K1027" i="1"/>
  <c r="K1028" i="1"/>
  <c r="K1029" i="1"/>
  <c r="K1030" i="1"/>
  <c r="K1031" i="1"/>
  <c r="K1032" i="1"/>
  <c r="K1033" i="1"/>
  <c r="K1034" i="1"/>
  <c r="K1035" i="1"/>
  <c r="K1036" i="1"/>
  <c r="K1037" i="1"/>
  <c r="K1038" i="1"/>
  <c r="K1039" i="1"/>
  <c r="K1040" i="1"/>
  <c r="K1041" i="1"/>
  <c r="K1042" i="1"/>
  <c r="K1043" i="1"/>
  <c r="K1044" i="1"/>
  <c r="K1045" i="1"/>
  <c r="K1046" i="1"/>
  <c r="K1047" i="1"/>
  <c r="K1048" i="1"/>
  <c r="K1049" i="1"/>
  <c r="K1050" i="1"/>
  <c r="K1051" i="1"/>
  <c r="K1052" i="1"/>
  <c r="K1053" i="1"/>
  <c r="K1054" i="1"/>
  <c r="K1055" i="1"/>
  <c r="K1056" i="1"/>
  <c r="K1057" i="1"/>
  <c r="K1058" i="1"/>
  <c r="K1059" i="1"/>
  <c r="K1060" i="1"/>
  <c r="K1061" i="1"/>
  <c r="K1062" i="1"/>
  <c r="K1063" i="1"/>
  <c r="K1064" i="1"/>
  <c r="K1065" i="1"/>
  <c r="K1066" i="1"/>
  <c r="K1067" i="1"/>
  <c r="K1068" i="1"/>
  <c r="K1069" i="1"/>
  <c r="K1070" i="1"/>
  <c r="K1071" i="1"/>
  <c r="K1072" i="1"/>
  <c r="K1073" i="1"/>
  <c r="K1074" i="1"/>
  <c r="K1075" i="1"/>
  <c r="K1076" i="1"/>
  <c r="K1077" i="1"/>
  <c r="K1078" i="1"/>
  <c r="K1079" i="1"/>
  <c r="K1080" i="1"/>
  <c r="K1081" i="1"/>
  <c r="K1082" i="1"/>
  <c r="K1083" i="1"/>
  <c r="K1084" i="1"/>
  <c r="K1085" i="1"/>
  <c r="K1086" i="1"/>
  <c r="K1087" i="1"/>
  <c r="K1088" i="1"/>
  <c r="K1089" i="1"/>
  <c r="K1090" i="1"/>
  <c r="K1091" i="1"/>
  <c r="K1092" i="1"/>
  <c r="K1093" i="1"/>
  <c r="K1094" i="1"/>
  <c r="K1095" i="1"/>
  <c r="K1096" i="1"/>
  <c r="K1097" i="1"/>
  <c r="K1098" i="1"/>
  <c r="K1099" i="1"/>
  <c r="K1100" i="1"/>
  <c r="K1101" i="1"/>
  <c r="K1102" i="1"/>
  <c r="K1103" i="1"/>
  <c r="K1104" i="1"/>
  <c r="K1105" i="1"/>
  <c r="K1106" i="1"/>
  <c r="K1107" i="1"/>
  <c r="K1108" i="1"/>
  <c r="K1109" i="1"/>
  <c r="K1110" i="1"/>
  <c r="K1111" i="1"/>
  <c r="K1112" i="1"/>
  <c r="K1113" i="1"/>
  <c r="K1114" i="1"/>
  <c r="K1115" i="1"/>
  <c r="K1116" i="1"/>
  <c r="K1117" i="1"/>
  <c r="K1118" i="1"/>
  <c r="K1119" i="1"/>
  <c r="K1120" i="1"/>
  <c r="K1121" i="1"/>
  <c r="K1122" i="1"/>
  <c r="K1123" i="1"/>
  <c r="K1124" i="1"/>
  <c r="K1125" i="1"/>
  <c r="K1126" i="1"/>
  <c r="K1127" i="1"/>
  <c r="K1128" i="1"/>
  <c r="K1129" i="1"/>
  <c r="K1130" i="1"/>
  <c r="K1132" i="1"/>
  <c r="K1133" i="1"/>
  <c r="K1134" i="1"/>
  <c r="K1135" i="1"/>
  <c r="K1136" i="1"/>
  <c r="K1137" i="1"/>
  <c r="K1138" i="1"/>
  <c r="K1139" i="1"/>
  <c r="K1140" i="1"/>
  <c r="K1141" i="1"/>
  <c r="K1142" i="1"/>
  <c r="K1143" i="1"/>
  <c r="K1144" i="1"/>
  <c r="K1145" i="1"/>
  <c r="K1146" i="1"/>
  <c r="K1147" i="1"/>
  <c r="K1148" i="1"/>
  <c r="K1149" i="1"/>
  <c r="K1150" i="1"/>
  <c r="K1151" i="1"/>
  <c r="K1152" i="1"/>
  <c r="K1153" i="1"/>
  <c r="K1154" i="1"/>
  <c r="K1155" i="1"/>
  <c r="K1156" i="1"/>
  <c r="K1157" i="1"/>
  <c r="K1158" i="1"/>
  <c r="K1159" i="1"/>
  <c r="K1160" i="1"/>
  <c r="K1161" i="1"/>
  <c r="K1162" i="1"/>
  <c r="K1163" i="1"/>
  <c r="K1164" i="1"/>
  <c r="K1165" i="1"/>
  <c r="K1166" i="1"/>
  <c r="K1167" i="1"/>
  <c r="K1168" i="1"/>
  <c r="K1169" i="1"/>
  <c r="K1170" i="1"/>
  <c r="K1171" i="1"/>
  <c r="K1172" i="1"/>
  <c r="K1173" i="1"/>
  <c r="K1174" i="1"/>
  <c r="K1175" i="1"/>
  <c r="K1176" i="1"/>
  <c r="K1177" i="1"/>
  <c r="K1178" i="1"/>
  <c r="K1179" i="1"/>
  <c r="K1180" i="1"/>
  <c r="K1181" i="1"/>
  <c r="K1182" i="1"/>
  <c r="K1183" i="1"/>
  <c r="K1184" i="1"/>
  <c r="K1185" i="1"/>
  <c r="K1186" i="1"/>
  <c r="K1187" i="1"/>
  <c r="K1188" i="1"/>
  <c r="K1189" i="1"/>
  <c r="K1190" i="1"/>
  <c r="K1191" i="1"/>
  <c r="K1192" i="1"/>
  <c r="K1193" i="1"/>
  <c r="K1194" i="1"/>
  <c r="K1195" i="1"/>
  <c r="K1196" i="1"/>
  <c r="K1197" i="1"/>
  <c r="K1198" i="1"/>
  <c r="K1199" i="1"/>
  <c r="K1200" i="1"/>
  <c r="K1201" i="1"/>
  <c r="K1202" i="1"/>
  <c r="K1203" i="1"/>
  <c r="K1204" i="1"/>
  <c r="K1205" i="1"/>
  <c r="K1206" i="1"/>
  <c r="K1207" i="1"/>
  <c r="K1208" i="1"/>
  <c r="K1209" i="1"/>
  <c r="K1210" i="1"/>
  <c r="K1211" i="1"/>
  <c r="K1212" i="1"/>
  <c r="K1213" i="1"/>
  <c r="K1214" i="1"/>
  <c r="K1215" i="1"/>
  <c r="K1216" i="1"/>
  <c r="K1217" i="1"/>
  <c r="K1218" i="1"/>
  <c r="K1219" i="1"/>
  <c r="K1220" i="1"/>
  <c r="K1221" i="1"/>
  <c r="K1222" i="1"/>
  <c r="K1223" i="1"/>
  <c r="K1224" i="1"/>
  <c r="K1225" i="1"/>
  <c r="K1226" i="1"/>
  <c r="K1227" i="1"/>
  <c r="K1228" i="1"/>
  <c r="K1229" i="1"/>
  <c r="K1230" i="1"/>
  <c r="K1231" i="1"/>
  <c r="K1232" i="1"/>
  <c r="K1233" i="1"/>
  <c r="K1234" i="1"/>
  <c r="K1235" i="1"/>
  <c r="K1236" i="1"/>
  <c r="K1237" i="1"/>
  <c r="K1238" i="1"/>
  <c r="K1239" i="1"/>
  <c r="K1240" i="1"/>
  <c r="K1241" i="1"/>
  <c r="K1242" i="1"/>
  <c r="K1243" i="1"/>
  <c r="K1244" i="1"/>
  <c r="K1245" i="1"/>
  <c r="K1246" i="1"/>
  <c r="K1247" i="1"/>
  <c r="K1248" i="1"/>
  <c r="K1249" i="1"/>
  <c r="K1250" i="1"/>
  <c r="K1251" i="1"/>
  <c r="K1252" i="1"/>
  <c r="K1253" i="1"/>
  <c r="K1254" i="1"/>
  <c r="K1255" i="1"/>
  <c r="K1256" i="1"/>
  <c r="K1257" i="1"/>
  <c r="K1258" i="1"/>
  <c r="K1259" i="1"/>
  <c r="K1260" i="1"/>
  <c r="K1261" i="1"/>
  <c r="K1262" i="1"/>
  <c r="K1263" i="1"/>
  <c r="K1264" i="1"/>
  <c r="K1265" i="1"/>
  <c r="K1266" i="1"/>
  <c r="K1267" i="1"/>
  <c r="K1268" i="1"/>
  <c r="K1269" i="1"/>
  <c r="K1270" i="1"/>
  <c r="K1271" i="1"/>
  <c r="K1273" i="1"/>
  <c r="K1274" i="1"/>
  <c r="K1275" i="1"/>
  <c r="K1276" i="1"/>
  <c r="K1277" i="1"/>
  <c r="K1278" i="1"/>
  <c r="K1279" i="1"/>
  <c r="K1280" i="1"/>
  <c r="K1281" i="1"/>
  <c r="K1282" i="1"/>
  <c r="K1283" i="1"/>
  <c r="K1284" i="1"/>
  <c r="K1285" i="1"/>
  <c r="K1286" i="1"/>
  <c r="K1287" i="1"/>
  <c r="K1288" i="1"/>
  <c r="K1289" i="1"/>
  <c r="K1290" i="1"/>
  <c r="K1291" i="1"/>
  <c r="K1292" i="1"/>
  <c r="K1293" i="1"/>
  <c r="K1294" i="1"/>
  <c r="K1295" i="1"/>
  <c r="K1296" i="1"/>
  <c r="K1297" i="1"/>
  <c r="K1298" i="1"/>
  <c r="K1299" i="1"/>
  <c r="K1300" i="1"/>
  <c r="K1301" i="1"/>
  <c r="K1302" i="1"/>
  <c r="K1303" i="1"/>
  <c r="K1304" i="1"/>
  <c r="K1305" i="1"/>
  <c r="K1306" i="1"/>
  <c r="K1307" i="1"/>
  <c r="K1308" i="1"/>
  <c r="K1309" i="1"/>
  <c r="K1310" i="1"/>
  <c r="K1311" i="1"/>
  <c r="K1312" i="1"/>
  <c r="K1313" i="1"/>
  <c r="K1314" i="1"/>
  <c r="K1315" i="1"/>
  <c r="K1316" i="1"/>
  <c r="K1317" i="1"/>
  <c r="K1318" i="1"/>
  <c r="K1319" i="1"/>
  <c r="K1320" i="1"/>
  <c r="K1321" i="1"/>
  <c r="K1322" i="1"/>
  <c r="K1323" i="1"/>
  <c r="K1324" i="1"/>
  <c r="K1325" i="1"/>
  <c r="K1326" i="1"/>
  <c r="K1327" i="1"/>
  <c r="K1328" i="1"/>
  <c r="K1329" i="1"/>
  <c r="K1330" i="1"/>
  <c r="K1331" i="1"/>
  <c r="K1332" i="1"/>
  <c r="K1333" i="1"/>
  <c r="K1334" i="1"/>
  <c r="K1335" i="1"/>
  <c r="K1336" i="1"/>
  <c r="K1337" i="1"/>
  <c r="K1338" i="1"/>
  <c r="K1339" i="1"/>
  <c r="K1340" i="1"/>
  <c r="K1341" i="1"/>
  <c r="K1342" i="1"/>
  <c r="K1343" i="1"/>
  <c r="K1344" i="1"/>
  <c r="K1345" i="1"/>
  <c r="K1346" i="1"/>
  <c r="K1347" i="1"/>
  <c r="K1348" i="1"/>
  <c r="K1349" i="1"/>
  <c r="K1350" i="1"/>
  <c r="K1351" i="1"/>
  <c r="K1352" i="1"/>
  <c r="K1353" i="1"/>
  <c r="K1354" i="1"/>
  <c r="K1355" i="1"/>
  <c r="K1356" i="1"/>
  <c r="K1357" i="1"/>
  <c r="K1359" i="1"/>
  <c r="K1360" i="1"/>
  <c r="K1361" i="1"/>
  <c r="K1362" i="1"/>
  <c r="K1363" i="1"/>
  <c r="K1364" i="1"/>
  <c r="K1365" i="1"/>
  <c r="K1366" i="1"/>
  <c r="K1367" i="1"/>
  <c r="K1368" i="1"/>
  <c r="K1369" i="1"/>
  <c r="K1370" i="1"/>
  <c r="K1371" i="1"/>
  <c r="K1372" i="1"/>
  <c r="K1373" i="1"/>
  <c r="K1374" i="1"/>
  <c r="K1375" i="1"/>
  <c r="K1376" i="1"/>
  <c r="K1377" i="1"/>
  <c r="K1378" i="1"/>
  <c r="K1379" i="1"/>
  <c r="K1380" i="1"/>
  <c r="K1381" i="1"/>
  <c r="K1382" i="1"/>
  <c r="K1383" i="1"/>
  <c r="K1384" i="1"/>
  <c r="K1385" i="1"/>
  <c r="K1386" i="1"/>
  <c r="K1387" i="1"/>
  <c r="K1388" i="1"/>
  <c r="K1389" i="1"/>
  <c r="K1390" i="1"/>
  <c r="K1391" i="1"/>
  <c r="K1392" i="1"/>
  <c r="K1393" i="1"/>
  <c r="K1394" i="1"/>
  <c r="K1395" i="1"/>
  <c r="K1396" i="1"/>
  <c r="K1397" i="1"/>
  <c r="K1398" i="1"/>
  <c r="K1399" i="1"/>
  <c r="K1400" i="1"/>
  <c r="K1401" i="1"/>
  <c r="K1402" i="1"/>
  <c r="K1403" i="1"/>
  <c r="K1404" i="1"/>
  <c r="K1405" i="1"/>
  <c r="K1406" i="1"/>
  <c r="K1407" i="1"/>
  <c r="K1408" i="1"/>
  <c r="K1409" i="1"/>
  <c r="K1410" i="1"/>
  <c r="K1411" i="1"/>
  <c r="K1412" i="1"/>
  <c r="K1413" i="1"/>
  <c r="K1414" i="1"/>
  <c r="K1415" i="1"/>
  <c r="K1416" i="1"/>
  <c r="K1417" i="1"/>
  <c r="K1418" i="1"/>
  <c r="K1419" i="1"/>
  <c r="K1420" i="1"/>
  <c r="K1421" i="1"/>
  <c r="K1422" i="1"/>
  <c r="K1423" i="1"/>
  <c r="K1424" i="1"/>
  <c r="K1425" i="1"/>
  <c r="K1426" i="1"/>
  <c r="K1427" i="1"/>
  <c r="K1428" i="1"/>
  <c r="K1429" i="1"/>
  <c r="K1430" i="1"/>
  <c r="K1431" i="1"/>
  <c r="K1432" i="1"/>
  <c r="K1433" i="1"/>
  <c r="K1434" i="1"/>
  <c r="K1435" i="1"/>
  <c r="K1436" i="1"/>
  <c r="K1437" i="1"/>
  <c r="K1438" i="1"/>
  <c r="K1439" i="1"/>
  <c r="K1440" i="1"/>
  <c r="K1441" i="1"/>
  <c r="K1442" i="1"/>
  <c r="K1443" i="1"/>
  <c r="K1444" i="1"/>
  <c r="K1445" i="1"/>
  <c r="K1446" i="1"/>
  <c r="K1447" i="1"/>
  <c r="K1448" i="1"/>
  <c r="K1449" i="1"/>
  <c r="K1450" i="1"/>
  <c r="K1451" i="1"/>
  <c r="K1452" i="1"/>
  <c r="K1453" i="1"/>
  <c r="K1454" i="1"/>
  <c r="K1455" i="1"/>
  <c r="K1456" i="1"/>
  <c r="K1457" i="1"/>
  <c r="K1458" i="1"/>
  <c r="K1459" i="1"/>
  <c r="K1460" i="1"/>
  <c r="K1461" i="1"/>
  <c r="K1462" i="1"/>
  <c r="K1463" i="1"/>
  <c r="K1464" i="1"/>
  <c r="K1465" i="1"/>
  <c r="K1466" i="1"/>
  <c r="K1467" i="1"/>
  <c r="K1468" i="1"/>
  <c r="K1469" i="1"/>
  <c r="K1470" i="1"/>
  <c r="K1471" i="1"/>
  <c r="K1472" i="1"/>
  <c r="K1473" i="1"/>
  <c r="K1474" i="1"/>
  <c r="K1475" i="1"/>
  <c r="K1476" i="1"/>
  <c r="K1477" i="1"/>
  <c r="K1478" i="1"/>
  <c r="K1479" i="1"/>
  <c r="K1480" i="1"/>
  <c r="K1481" i="1"/>
  <c r="K1482" i="1"/>
  <c r="K1483" i="1"/>
  <c r="K1484" i="1"/>
  <c r="K1485" i="1"/>
  <c r="K1486" i="1"/>
  <c r="K1487" i="1"/>
  <c r="K1488" i="1"/>
  <c r="K1489" i="1"/>
  <c r="K1490" i="1"/>
  <c r="K1491" i="1"/>
  <c r="K1492" i="1"/>
  <c r="K1493" i="1"/>
  <c r="K1494" i="1"/>
  <c r="K1495" i="1"/>
  <c r="K1496" i="1"/>
  <c r="K1497" i="1"/>
  <c r="K1498" i="1"/>
  <c r="K1499" i="1"/>
  <c r="K1500" i="1"/>
  <c r="K1501" i="1"/>
  <c r="K1502" i="1"/>
  <c r="K1503" i="1"/>
  <c r="K1504" i="1"/>
  <c r="K1505" i="1"/>
  <c r="K1506" i="1"/>
  <c r="K1507" i="1"/>
  <c r="K1508" i="1"/>
  <c r="K1509" i="1"/>
  <c r="K1510" i="1"/>
  <c r="K1511" i="1"/>
  <c r="K1512" i="1"/>
  <c r="K1513" i="1"/>
  <c r="K1514" i="1"/>
  <c r="K1515" i="1"/>
  <c r="K1516" i="1"/>
  <c r="K1517" i="1"/>
  <c r="K1518" i="1"/>
  <c r="K1519" i="1"/>
  <c r="K1520" i="1"/>
  <c r="K1521" i="1"/>
  <c r="K1522" i="1"/>
  <c r="K1523" i="1"/>
  <c r="K1524" i="1"/>
  <c r="K1525" i="1"/>
  <c r="K1526" i="1"/>
  <c r="K1527" i="1"/>
  <c r="K1528" i="1"/>
  <c r="K1529" i="1"/>
  <c r="K1530" i="1"/>
  <c r="K1531" i="1"/>
  <c r="K1532" i="1"/>
  <c r="K1533" i="1"/>
  <c r="K1534" i="1"/>
  <c r="K1535" i="1"/>
  <c r="K1536" i="1"/>
  <c r="K1537" i="1"/>
  <c r="K1538" i="1"/>
  <c r="K1539" i="1"/>
  <c r="K1540" i="1"/>
  <c r="K1541" i="1"/>
  <c r="K1542" i="1"/>
  <c r="K1543" i="1"/>
  <c r="K1544" i="1"/>
  <c r="K1545" i="1"/>
  <c r="K1546" i="1"/>
  <c r="K1547" i="1"/>
  <c r="K1548" i="1"/>
  <c r="K1549" i="1"/>
  <c r="K1550" i="1"/>
  <c r="K1551" i="1"/>
  <c r="K1552" i="1"/>
  <c r="K1553" i="1"/>
  <c r="K1554" i="1"/>
  <c r="K1555" i="1"/>
  <c r="K1556" i="1"/>
  <c r="K1557" i="1"/>
  <c r="K1558" i="1"/>
  <c r="K1559" i="1"/>
  <c r="K1560" i="1"/>
  <c r="K1561" i="1"/>
  <c r="K1562" i="1"/>
  <c r="K1563" i="1"/>
  <c r="K1564" i="1"/>
  <c r="K1565" i="1"/>
  <c r="K1566" i="1"/>
  <c r="K1567" i="1"/>
  <c r="K1568" i="1"/>
  <c r="K1569" i="1"/>
  <c r="K1570" i="1"/>
  <c r="K1571" i="1"/>
  <c r="K1572" i="1"/>
  <c r="K1573" i="1"/>
  <c r="K1574" i="1"/>
  <c r="K1575" i="1"/>
  <c r="K1576" i="1"/>
  <c r="K1577" i="1"/>
  <c r="K1578" i="1"/>
  <c r="K1579" i="1"/>
  <c r="K1580" i="1"/>
  <c r="K1581" i="1"/>
  <c r="K1582" i="1"/>
  <c r="K1583" i="1"/>
  <c r="K1584" i="1"/>
  <c r="K1585" i="1"/>
  <c r="K1586" i="1"/>
  <c r="K1587" i="1"/>
  <c r="K1588" i="1"/>
  <c r="K1589" i="1"/>
  <c r="K1590" i="1"/>
  <c r="K1591" i="1"/>
  <c r="K1592" i="1"/>
  <c r="K1593" i="1"/>
  <c r="K1594" i="1"/>
  <c r="K1595" i="1"/>
  <c r="K1596" i="1"/>
  <c r="K1597" i="1"/>
  <c r="K1598" i="1"/>
  <c r="K1599" i="1"/>
  <c r="K1600" i="1"/>
  <c r="K1601" i="1"/>
  <c r="K1602" i="1"/>
  <c r="K1603" i="1"/>
  <c r="K1604" i="1"/>
  <c r="K1605" i="1"/>
  <c r="K1606" i="1"/>
  <c r="K1607" i="1"/>
  <c r="K1608" i="1"/>
  <c r="K1609" i="1"/>
  <c r="K1610" i="1"/>
  <c r="K1611" i="1"/>
  <c r="K1612" i="1"/>
  <c r="K1613" i="1"/>
  <c r="K1614" i="1"/>
  <c r="K1615" i="1"/>
  <c r="K1616" i="1"/>
  <c r="K1617" i="1"/>
  <c r="K1618" i="1"/>
  <c r="K1619" i="1"/>
  <c r="K1620" i="1"/>
  <c r="K1621" i="1"/>
  <c r="K1622" i="1"/>
  <c r="K1623" i="1"/>
  <c r="K1624" i="1"/>
  <c r="K1625" i="1"/>
  <c r="K1626" i="1"/>
  <c r="K1627" i="1"/>
  <c r="K1628" i="1"/>
  <c r="K1629" i="1"/>
  <c r="K1630" i="1"/>
  <c r="K1631" i="1"/>
  <c r="K1632" i="1"/>
  <c r="K1633" i="1"/>
  <c r="K1634" i="1"/>
  <c r="K1635" i="1"/>
  <c r="K1636" i="1"/>
  <c r="K1637" i="1"/>
  <c r="K1638" i="1"/>
  <c r="K1639" i="1"/>
  <c r="K1640" i="1"/>
  <c r="K1641" i="1"/>
  <c r="K1642" i="1"/>
  <c r="K1643" i="1"/>
  <c r="K1644" i="1"/>
  <c r="K1645" i="1"/>
  <c r="K1646" i="1"/>
  <c r="K1647" i="1"/>
  <c r="K1648" i="1"/>
  <c r="K1649" i="1"/>
  <c r="K1650" i="1"/>
  <c r="K1651" i="1"/>
  <c r="K1652" i="1"/>
  <c r="K1653" i="1"/>
  <c r="K1654" i="1"/>
  <c r="K1655" i="1"/>
  <c r="K1656" i="1"/>
  <c r="K1657" i="1"/>
  <c r="K1658" i="1"/>
  <c r="K1659" i="1"/>
  <c r="K1660" i="1"/>
  <c r="K1661" i="1"/>
  <c r="K1662" i="1"/>
  <c r="K1663" i="1"/>
  <c r="K1664" i="1"/>
  <c r="K1665" i="1"/>
  <c r="K1666" i="1"/>
  <c r="K1667" i="1"/>
  <c r="K1668" i="1"/>
  <c r="K1669" i="1"/>
  <c r="K1670" i="1"/>
  <c r="K1671" i="1"/>
  <c r="K1672" i="1"/>
  <c r="K1673" i="1"/>
  <c r="K1674" i="1"/>
  <c r="K1675" i="1"/>
  <c r="K1676" i="1"/>
  <c r="K1677" i="1"/>
  <c r="K1678" i="1"/>
  <c r="K1679" i="1"/>
  <c r="K1680" i="1"/>
  <c r="K1681" i="1"/>
  <c r="K1682" i="1"/>
  <c r="K1683" i="1"/>
  <c r="K1684" i="1"/>
  <c r="K1685" i="1"/>
  <c r="K1686" i="1"/>
  <c r="K1687" i="1"/>
  <c r="K1688" i="1"/>
  <c r="K1689" i="1"/>
  <c r="K1690" i="1"/>
  <c r="K1691" i="1"/>
  <c r="K1692" i="1"/>
  <c r="K1693" i="1"/>
  <c r="K1694" i="1"/>
  <c r="K1695" i="1"/>
  <c r="K1696" i="1"/>
  <c r="K1697" i="1"/>
  <c r="K1698" i="1"/>
  <c r="K1699" i="1"/>
  <c r="K1700" i="1"/>
  <c r="K1701" i="1"/>
  <c r="K1702" i="1"/>
  <c r="K1703" i="1"/>
  <c r="K1704" i="1"/>
  <c r="K1705" i="1"/>
  <c r="K1706" i="1"/>
  <c r="K1707" i="1"/>
  <c r="K1708" i="1"/>
  <c r="K1709" i="1"/>
  <c r="K1710" i="1"/>
  <c r="K1711" i="1"/>
  <c r="K1712" i="1"/>
  <c r="K1713" i="1"/>
  <c r="K1714" i="1"/>
  <c r="K1715" i="1"/>
  <c r="K1716" i="1"/>
  <c r="K1717" i="1"/>
  <c r="K1718" i="1"/>
  <c r="K1719" i="1"/>
  <c r="K1720" i="1"/>
  <c r="K1721" i="1"/>
  <c r="K1722" i="1"/>
  <c r="K1723" i="1"/>
  <c r="K1724" i="1"/>
  <c r="K1725" i="1"/>
  <c r="K1726" i="1"/>
  <c r="K1727" i="1"/>
  <c r="K1728" i="1"/>
  <c r="K1729" i="1"/>
  <c r="K1730" i="1"/>
  <c r="K1731" i="1"/>
  <c r="K1732" i="1"/>
  <c r="K1733" i="1"/>
  <c r="K1734" i="1"/>
  <c r="K1735" i="1"/>
  <c r="K1736" i="1"/>
  <c r="K1737" i="1"/>
  <c r="K1738" i="1"/>
  <c r="K1739" i="1"/>
  <c r="K1740" i="1"/>
  <c r="K1741" i="1"/>
  <c r="K1742" i="1"/>
  <c r="K1743" i="1"/>
  <c r="K1744" i="1"/>
  <c r="K1745" i="1"/>
  <c r="K1746" i="1"/>
  <c r="K1747" i="1"/>
  <c r="K1748" i="1"/>
  <c r="K1749" i="1"/>
  <c r="K1750" i="1"/>
  <c r="K1751" i="1"/>
  <c r="K1752" i="1"/>
  <c r="K1753" i="1"/>
  <c r="K1754" i="1"/>
  <c r="K1755" i="1"/>
  <c r="K1756" i="1"/>
  <c r="K1757" i="1"/>
  <c r="K1758" i="1"/>
  <c r="K1759" i="1"/>
  <c r="K1760" i="1"/>
  <c r="K1761" i="1"/>
  <c r="K1762" i="1"/>
  <c r="K1763" i="1"/>
  <c r="K1764" i="1"/>
  <c r="K1765" i="1"/>
  <c r="K1766" i="1"/>
  <c r="K1767" i="1"/>
  <c r="K1768" i="1"/>
  <c r="K1769" i="1"/>
  <c r="K1770" i="1"/>
  <c r="K1771" i="1"/>
  <c r="K1772" i="1"/>
  <c r="K1773" i="1"/>
  <c r="K1774" i="1"/>
  <c r="K1775" i="1"/>
  <c r="K1776" i="1"/>
  <c r="K1777" i="1"/>
  <c r="K1778" i="1"/>
  <c r="K1779" i="1"/>
  <c r="K1780" i="1"/>
  <c r="K1781" i="1"/>
  <c r="K1782" i="1"/>
  <c r="K1783" i="1"/>
  <c r="K1784" i="1"/>
  <c r="K1785" i="1"/>
  <c r="K1786" i="1"/>
  <c r="K1787" i="1"/>
  <c r="K1788" i="1"/>
  <c r="K1789" i="1"/>
  <c r="K1790" i="1"/>
  <c r="K1791" i="1"/>
  <c r="K1792" i="1"/>
  <c r="K1793" i="1"/>
  <c r="K1794" i="1"/>
  <c r="K1795" i="1"/>
  <c r="K1796" i="1"/>
  <c r="K1797" i="1"/>
  <c r="K1798" i="1"/>
  <c r="K1799" i="1"/>
  <c r="K1800" i="1"/>
  <c r="K1801" i="1"/>
  <c r="K1802" i="1"/>
  <c r="K1803" i="1"/>
  <c r="K1804" i="1"/>
  <c r="K1805" i="1"/>
  <c r="K1806" i="1"/>
  <c r="K1807" i="1"/>
  <c r="K1808" i="1"/>
  <c r="K1809" i="1"/>
  <c r="K1810" i="1"/>
  <c r="K1811" i="1"/>
  <c r="K1812" i="1"/>
  <c r="K1813" i="1"/>
  <c r="K1814" i="1"/>
  <c r="K1815" i="1"/>
  <c r="K1816" i="1"/>
  <c r="K1817" i="1"/>
  <c r="K1818" i="1"/>
  <c r="K1819" i="1"/>
  <c r="K1820" i="1"/>
  <c r="K1821" i="1"/>
  <c r="K1822" i="1"/>
  <c r="K1823" i="1"/>
  <c r="K1824" i="1"/>
  <c r="K1825" i="1"/>
  <c r="K1826" i="1"/>
  <c r="K1827" i="1"/>
  <c r="K1828" i="1"/>
  <c r="K1829" i="1"/>
  <c r="K1830" i="1"/>
  <c r="K1831" i="1"/>
  <c r="K1832" i="1"/>
  <c r="K1833" i="1"/>
  <c r="K1834" i="1"/>
  <c r="K1835" i="1"/>
  <c r="K1836" i="1"/>
  <c r="K1837" i="1"/>
  <c r="K1838" i="1"/>
  <c r="K1839" i="1"/>
  <c r="K1840" i="1"/>
  <c r="K1841" i="1"/>
  <c r="K1842" i="1"/>
  <c r="K1843" i="1"/>
  <c r="K1844" i="1"/>
  <c r="K1845" i="1"/>
  <c r="K1846" i="1"/>
  <c r="K1847" i="1"/>
  <c r="K1848" i="1"/>
  <c r="K1849" i="1"/>
  <c r="K1850" i="1"/>
  <c r="K1851" i="1"/>
  <c r="K1852" i="1"/>
  <c r="K1853" i="1"/>
  <c r="K1854" i="1"/>
  <c r="K1855" i="1"/>
  <c r="K1856" i="1"/>
  <c r="K1857" i="1"/>
  <c r="K1858" i="1"/>
  <c r="K1859" i="1"/>
  <c r="K1860" i="1"/>
  <c r="K1861" i="1"/>
  <c r="K1862" i="1"/>
  <c r="K1863" i="1"/>
  <c r="K1864" i="1"/>
  <c r="K1865" i="1"/>
  <c r="K1866" i="1"/>
  <c r="K1867" i="1"/>
  <c r="K1868" i="1"/>
  <c r="K1869" i="1"/>
  <c r="K1870" i="1"/>
  <c r="K1871" i="1"/>
  <c r="K1872" i="1"/>
  <c r="K1873" i="1"/>
  <c r="K1874" i="1"/>
  <c r="K1875" i="1"/>
  <c r="K1876" i="1"/>
  <c r="K1877" i="1"/>
  <c r="K1878" i="1"/>
  <c r="K1879" i="1"/>
  <c r="K1880" i="1"/>
  <c r="K1881" i="1"/>
  <c r="K1882" i="1"/>
  <c r="K1883" i="1"/>
  <c r="K1884" i="1"/>
  <c r="K1885" i="1"/>
  <c r="K1886" i="1"/>
  <c r="K1887" i="1"/>
  <c r="K1888" i="1"/>
  <c r="K1889" i="1"/>
  <c r="K1890" i="1"/>
  <c r="K1891" i="1"/>
  <c r="K1892" i="1"/>
  <c r="K1893" i="1"/>
  <c r="K1894" i="1"/>
  <c r="K1895" i="1"/>
  <c r="K1896" i="1"/>
  <c r="K1897" i="1"/>
  <c r="K1898" i="1"/>
  <c r="K1899" i="1"/>
  <c r="K1900" i="1"/>
  <c r="K1901" i="1"/>
  <c r="K1902" i="1"/>
  <c r="K1903" i="1"/>
  <c r="K1904" i="1"/>
  <c r="K1905" i="1"/>
  <c r="K1906" i="1"/>
  <c r="K1907" i="1"/>
  <c r="K1908" i="1"/>
  <c r="K1909" i="1"/>
  <c r="K1910" i="1"/>
  <c r="K1911" i="1"/>
  <c r="K1912" i="1"/>
  <c r="K1913" i="1"/>
  <c r="K1914" i="1"/>
  <c r="K1915" i="1"/>
  <c r="K1916" i="1"/>
  <c r="K1917" i="1"/>
  <c r="K1918" i="1"/>
  <c r="K1919" i="1"/>
  <c r="K1920" i="1"/>
  <c r="K1921" i="1"/>
  <c r="K1922" i="1"/>
  <c r="K1923" i="1"/>
  <c r="K1924" i="1"/>
  <c r="K1925" i="1"/>
  <c r="K1926" i="1"/>
  <c r="K1927" i="1"/>
  <c r="K1928" i="1"/>
  <c r="K1929" i="1"/>
  <c r="K1930" i="1"/>
  <c r="K1931" i="1"/>
  <c r="K1932" i="1"/>
  <c r="K1933" i="1"/>
  <c r="K1934" i="1"/>
  <c r="K1935" i="1"/>
  <c r="K1936" i="1"/>
  <c r="K1937" i="1"/>
  <c r="K1938" i="1"/>
  <c r="K1939" i="1"/>
  <c r="K1940" i="1"/>
  <c r="K1941" i="1"/>
  <c r="K1942" i="1"/>
  <c r="K1943" i="1"/>
  <c r="K1944" i="1"/>
  <c r="K1945" i="1"/>
  <c r="K1946" i="1"/>
  <c r="K1947" i="1"/>
  <c r="K1948" i="1"/>
  <c r="K1949" i="1"/>
  <c r="K1950" i="1"/>
  <c r="K1951" i="1"/>
  <c r="K1952" i="1"/>
  <c r="K1953" i="1"/>
  <c r="K1954" i="1"/>
  <c r="K1955" i="1"/>
  <c r="K1956" i="1"/>
  <c r="K1957" i="1"/>
  <c r="K1958" i="1"/>
  <c r="K1959" i="1"/>
  <c r="K1960" i="1"/>
  <c r="K1961" i="1"/>
  <c r="K1962" i="1"/>
  <c r="K1963" i="1"/>
  <c r="K1964" i="1"/>
  <c r="K1965" i="1"/>
  <c r="K1966" i="1"/>
  <c r="K1967" i="1"/>
  <c r="K1968" i="1"/>
  <c r="K1969" i="1"/>
  <c r="K1970" i="1"/>
  <c r="K1971" i="1"/>
  <c r="K1972" i="1"/>
  <c r="K1973" i="1"/>
  <c r="K1974" i="1"/>
  <c r="K1975" i="1"/>
  <c r="K1976" i="1"/>
  <c r="K1977" i="1"/>
  <c r="K1978" i="1"/>
  <c r="K1979" i="1"/>
  <c r="K1980" i="1"/>
  <c r="K1981" i="1"/>
  <c r="K1982" i="1"/>
  <c r="K1983" i="1"/>
  <c r="K1984" i="1"/>
  <c r="K1985" i="1"/>
  <c r="K1986" i="1"/>
  <c r="K1987" i="1"/>
  <c r="K1988" i="1"/>
  <c r="K1989" i="1"/>
  <c r="K1990" i="1"/>
  <c r="K1991" i="1"/>
  <c r="K1992" i="1"/>
  <c r="K1993" i="1"/>
  <c r="K1994" i="1"/>
  <c r="K1995" i="1"/>
  <c r="K1996" i="1"/>
  <c r="K1997" i="1"/>
  <c r="K1998" i="1"/>
  <c r="K1999" i="1"/>
  <c r="K2000" i="1"/>
  <c r="K2001" i="1"/>
  <c r="K2002" i="1"/>
  <c r="K2003" i="1"/>
  <c r="K2004" i="1"/>
  <c r="K2005" i="1"/>
  <c r="K2006" i="1"/>
  <c r="K2007" i="1"/>
  <c r="K2008" i="1"/>
  <c r="K2009" i="1"/>
  <c r="K2010" i="1"/>
  <c r="K2011" i="1"/>
  <c r="K2012" i="1"/>
  <c r="K2013" i="1"/>
  <c r="K2014" i="1"/>
  <c r="K2015" i="1"/>
  <c r="K2016" i="1"/>
  <c r="K2017" i="1"/>
  <c r="K2018" i="1"/>
  <c r="K2019" i="1"/>
  <c r="K2020" i="1"/>
  <c r="K2021" i="1"/>
  <c r="K2022" i="1"/>
  <c r="K2023" i="1"/>
  <c r="K2024" i="1"/>
  <c r="K2025" i="1"/>
  <c r="K2026" i="1"/>
  <c r="K2027" i="1"/>
  <c r="K2028" i="1"/>
  <c r="K2029" i="1"/>
  <c r="K2030" i="1"/>
  <c r="K2031" i="1"/>
  <c r="K2032" i="1"/>
  <c r="K2033" i="1"/>
  <c r="K2034" i="1"/>
  <c r="K2035" i="1"/>
  <c r="K2036" i="1"/>
  <c r="K2037" i="1"/>
  <c r="K2038" i="1"/>
  <c r="K2039" i="1"/>
  <c r="K2040" i="1"/>
  <c r="K2041" i="1"/>
  <c r="K2042" i="1"/>
  <c r="K2043" i="1"/>
  <c r="K2044" i="1"/>
  <c r="K2045" i="1"/>
  <c r="K2046" i="1"/>
  <c r="K2047" i="1"/>
  <c r="K2048" i="1"/>
  <c r="K2049" i="1"/>
  <c r="K2050" i="1"/>
  <c r="K2051" i="1"/>
  <c r="K2052" i="1"/>
  <c r="K2053" i="1"/>
  <c r="K2054" i="1"/>
  <c r="K2055" i="1"/>
  <c r="K2056" i="1"/>
  <c r="K2057" i="1"/>
  <c r="K2058" i="1"/>
  <c r="K2059" i="1"/>
  <c r="K2060" i="1"/>
  <c r="K2061" i="1"/>
  <c r="K2062" i="1"/>
  <c r="K2063" i="1"/>
  <c r="K2064" i="1"/>
  <c r="K2065" i="1"/>
  <c r="K2066" i="1"/>
  <c r="K2067" i="1"/>
  <c r="K2068" i="1"/>
  <c r="K2069" i="1"/>
  <c r="K2070" i="1"/>
  <c r="K2071" i="1"/>
  <c r="K2072" i="1"/>
  <c r="K2073" i="1"/>
  <c r="K2074" i="1"/>
  <c r="K2075" i="1"/>
  <c r="K2076" i="1"/>
  <c r="K2077" i="1"/>
  <c r="K2078" i="1"/>
  <c r="K2079" i="1"/>
  <c r="K2080" i="1"/>
  <c r="K2081" i="1"/>
  <c r="K2082" i="1"/>
  <c r="K2083" i="1"/>
  <c r="K2085" i="1"/>
  <c r="K2086" i="1"/>
  <c r="K2087" i="1"/>
  <c r="K2088" i="1"/>
  <c r="K2089" i="1"/>
  <c r="K2090" i="1"/>
  <c r="K2091" i="1"/>
  <c r="K2092" i="1"/>
  <c r="K2093" i="1"/>
  <c r="K2095" i="1"/>
  <c r="K2096" i="1"/>
  <c r="K2097" i="1"/>
  <c r="K2098" i="1"/>
  <c r="K2099" i="1"/>
  <c r="K2100" i="1"/>
  <c r="K2101" i="1"/>
  <c r="K2103" i="1"/>
  <c r="K2104" i="1"/>
  <c r="K2105" i="1"/>
  <c r="K2106" i="1"/>
  <c r="K2107" i="1"/>
  <c r="K2108" i="1"/>
  <c r="K2109" i="1"/>
  <c r="K2110" i="1"/>
  <c r="K2111" i="1"/>
  <c r="K2112" i="1"/>
  <c r="K2113" i="1"/>
  <c r="K2114" i="1"/>
  <c r="K2115" i="1"/>
  <c r="K2116" i="1"/>
  <c r="K2117" i="1"/>
  <c r="K2118" i="1"/>
  <c r="K2119" i="1"/>
  <c r="K2120" i="1"/>
  <c r="K2121" i="1"/>
  <c r="K2122" i="1"/>
  <c r="K2123" i="1"/>
  <c r="K2124" i="1"/>
  <c r="K2125" i="1"/>
  <c r="K2126" i="1"/>
  <c r="K2127" i="1"/>
  <c r="K2128" i="1"/>
  <c r="K2129" i="1"/>
  <c r="K2130" i="1"/>
  <c r="K2131" i="1"/>
  <c r="K2132" i="1"/>
  <c r="K2133" i="1"/>
  <c r="K2134" i="1"/>
  <c r="K2135" i="1"/>
  <c r="K2136" i="1"/>
  <c r="K2137" i="1"/>
  <c r="K2138" i="1"/>
  <c r="K2139" i="1"/>
  <c r="K2140" i="1"/>
  <c r="K2141" i="1"/>
  <c r="K2142" i="1"/>
  <c r="K2143" i="1"/>
  <c r="K2144" i="1"/>
  <c r="K2145" i="1"/>
  <c r="K2146" i="1"/>
  <c r="K2147" i="1"/>
  <c r="K2148" i="1"/>
  <c r="K2149" i="1"/>
  <c r="K2150" i="1"/>
  <c r="K2151" i="1"/>
  <c r="K2152" i="1"/>
  <c r="K2153" i="1"/>
  <c r="K2154" i="1"/>
  <c r="K2155" i="1"/>
  <c r="K2156" i="1"/>
  <c r="K2157" i="1"/>
  <c r="K2158" i="1"/>
  <c r="K2159" i="1"/>
  <c r="K2160" i="1"/>
  <c r="K2161" i="1"/>
  <c r="K2162" i="1"/>
  <c r="K2163" i="1"/>
  <c r="K2164" i="1"/>
  <c r="K2165" i="1"/>
  <c r="K2166" i="1"/>
  <c r="K2167" i="1"/>
  <c r="K2168" i="1"/>
  <c r="K2169" i="1"/>
  <c r="K2170" i="1"/>
  <c r="K2171" i="1"/>
  <c r="K2172" i="1"/>
  <c r="K2173" i="1"/>
  <c r="K2174" i="1"/>
  <c r="K2175" i="1"/>
  <c r="K2176" i="1"/>
  <c r="K2177" i="1"/>
  <c r="K2178" i="1"/>
  <c r="K2179" i="1"/>
  <c r="K2180" i="1"/>
  <c r="K2181" i="1"/>
  <c r="K2182" i="1"/>
  <c r="K2183" i="1"/>
  <c r="K2184" i="1"/>
  <c r="K2185" i="1"/>
  <c r="K2186" i="1"/>
  <c r="K2187" i="1"/>
  <c r="K2188" i="1"/>
  <c r="K2189" i="1"/>
  <c r="K2190" i="1"/>
  <c r="K2191" i="1"/>
  <c r="K2192" i="1"/>
  <c r="K2193" i="1"/>
  <c r="K2194" i="1"/>
  <c r="K2195" i="1"/>
  <c r="K2196" i="1"/>
  <c r="K2197" i="1"/>
  <c r="K2198" i="1"/>
  <c r="K2199" i="1"/>
  <c r="K2200" i="1"/>
  <c r="K2201" i="1"/>
  <c r="K2202" i="1"/>
  <c r="K2203" i="1"/>
  <c r="K2204" i="1"/>
  <c r="K2205" i="1"/>
  <c r="K2206" i="1"/>
  <c r="K2207" i="1"/>
  <c r="K2208" i="1"/>
  <c r="K2210" i="1"/>
  <c r="K2211" i="1"/>
  <c r="K2212" i="1"/>
  <c r="K2213" i="1"/>
  <c r="K2214" i="1"/>
  <c r="K2215" i="1"/>
  <c r="K2216" i="1"/>
  <c r="K2217" i="1"/>
  <c r="K2218" i="1"/>
  <c r="K2219" i="1"/>
  <c r="K2220" i="1"/>
  <c r="K2221" i="1"/>
  <c r="K2222" i="1"/>
  <c r="K2223" i="1"/>
  <c r="K2224" i="1"/>
  <c r="K2225" i="1"/>
  <c r="K2227" i="1"/>
  <c r="K2228" i="1"/>
  <c r="K2229" i="1"/>
  <c r="K2230" i="1"/>
  <c r="K2231" i="1"/>
  <c r="K2232" i="1"/>
  <c r="K2233" i="1"/>
  <c r="K2234" i="1"/>
  <c r="K2235" i="1"/>
  <c r="K2236" i="1"/>
  <c r="K2237" i="1"/>
  <c r="K2238" i="1"/>
  <c r="K2239" i="1"/>
  <c r="K2240" i="1"/>
  <c r="K2241" i="1"/>
  <c r="K2242" i="1"/>
  <c r="K2243" i="1"/>
  <c r="K2245" i="1"/>
  <c r="K2246" i="1"/>
  <c r="K2247" i="1"/>
  <c r="K2248" i="1"/>
  <c r="K2249" i="1"/>
  <c r="K2250" i="1"/>
  <c r="K2251" i="1"/>
  <c r="K2252" i="1"/>
  <c r="K2253" i="1"/>
  <c r="K2254" i="1"/>
  <c r="K2255" i="1"/>
  <c r="K2256" i="1"/>
  <c r="K2257" i="1"/>
  <c r="K2258" i="1"/>
  <c r="K2259" i="1"/>
  <c r="K2260" i="1"/>
  <c r="K2261" i="1"/>
  <c r="K2262" i="1"/>
  <c r="K2263" i="1"/>
  <c r="K2264" i="1"/>
  <c r="K2265" i="1"/>
  <c r="K2266" i="1"/>
  <c r="K2267" i="1"/>
  <c r="K2268" i="1"/>
  <c r="K2269" i="1"/>
  <c r="K2270" i="1"/>
  <c r="K2271" i="1"/>
  <c r="K2272" i="1"/>
  <c r="K2273" i="1"/>
  <c r="K2274" i="1"/>
  <c r="K2275" i="1"/>
  <c r="K2276" i="1"/>
  <c r="K2277" i="1"/>
  <c r="K2278" i="1"/>
  <c r="K2279" i="1"/>
  <c r="K2280" i="1"/>
  <c r="K2281" i="1"/>
  <c r="K2282" i="1"/>
  <c r="K2283" i="1"/>
  <c r="K2284" i="1"/>
  <c r="K2285" i="1"/>
  <c r="K2286" i="1"/>
  <c r="K2287" i="1"/>
  <c r="K2288" i="1"/>
  <c r="K2289" i="1"/>
  <c r="K2290" i="1"/>
  <c r="K2291" i="1"/>
  <c r="K2292" i="1"/>
  <c r="K2293" i="1"/>
  <c r="K2294" i="1"/>
  <c r="K2295" i="1"/>
  <c r="K2296" i="1"/>
  <c r="K2297" i="1"/>
  <c r="K2298" i="1"/>
  <c r="K2299" i="1"/>
  <c r="K2300" i="1"/>
  <c r="K2301" i="1"/>
  <c r="K2302" i="1"/>
  <c r="K2303" i="1"/>
  <c r="K2305" i="1"/>
  <c r="K2306" i="1"/>
  <c r="K2307" i="1"/>
  <c r="K2308" i="1"/>
  <c r="K2309" i="1"/>
  <c r="K2310" i="1"/>
  <c r="K2311" i="1"/>
  <c r="K2312" i="1"/>
  <c r="K2313" i="1"/>
  <c r="K2314" i="1"/>
  <c r="K2315" i="1"/>
  <c r="K2316" i="1"/>
  <c r="K2317" i="1"/>
  <c r="K2318" i="1"/>
  <c r="K2319" i="1"/>
  <c r="K2320" i="1"/>
  <c r="K2321" i="1"/>
  <c r="K2322" i="1"/>
  <c r="K2323" i="1"/>
  <c r="K2324" i="1"/>
  <c r="K2325" i="1"/>
  <c r="K2326" i="1"/>
  <c r="K2327" i="1"/>
  <c r="K2328" i="1"/>
  <c r="K2329" i="1"/>
  <c r="K2330" i="1"/>
  <c r="K2331" i="1"/>
  <c r="K2332" i="1"/>
  <c r="K2333" i="1"/>
  <c r="K2334" i="1"/>
  <c r="K2335" i="1"/>
  <c r="K2336" i="1"/>
  <c r="K2337" i="1"/>
  <c r="K2338" i="1"/>
  <c r="K2339" i="1"/>
  <c r="K2340" i="1"/>
  <c r="K2341" i="1"/>
  <c r="K2342" i="1"/>
  <c r="K2343" i="1"/>
  <c r="K2344" i="1"/>
  <c r="K2345" i="1"/>
  <c r="K2346" i="1"/>
  <c r="K2347" i="1"/>
  <c r="K2348" i="1"/>
  <c r="K2349" i="1"/>
  <c r="K2350" i="1"/>
  <c r="K2351" i="1"/>
  <c r="K2352" i="1"/>
  <c r="K2353" i="1"/>
  <c r="K2354" i="1"/>
  <c r="K2355" i="1"/>
  <c r="K2356" i="1"/>
  <c r="K2357" i="1"/>
  <c r="K2358" i="1"/>
  <c r="K2359" i="1"/>
  <c r="K2360" i="1"/>
  <c r="K2361" i="1"/>
  <c r="K2362" i="1"/>
  <c r="K2363" i="1"/>
  <c r="K2364" i="1"/>
  <c r="K2365" i="1"/>
  <c r="K2366" i="1"/>
  <c r="K2367" i="1"/>
  <c r="K2368" i="1"/>
  <c r="K2369" i="1"/>
  <c r="K2370" i="1"/>
  <c r="K2371" i="1"/>
  <c r="K2372" i="1"/>
  <c r="K2373" i="1"/>
  <c r="K2374" i="1"/>
  <c r="K2375" i="1"/>
  <c r="K2376" i="1"/>
  <c r="K2377" i="1"/>
  <c r="K2378" i="1"/>
  <c r="K2379" i="1"/>
  <c r="K2380" i="1"/>
  <c r="K2382" i="1"/>
  <c r="K2383" i="1"/>
  <c r="K2384" i="1"/>
  <c r="K2385" i="1"/>
  <c r="K2386" i="1"/>
  <c r="K2387" i="1"/>
  <c r="K2388" i="1"/>
  <c r="K2389" i="1"/>
  <c r="K2390" i="1"/>
  <c r="K2391" i="1"/>
  <c r="K2392" i="1"/>
  <c r="K2393" i="1"/>
  <c r="K2394" i="1"/>
  <c r="K2395" i="1"/>
  <c r="K2396" i="1"/>
  <c r="K2397" i="1"/>
  <c r="K2398" i="1"/>
  <c r="K2399" i="1"/>
  <c r="K2400" i="1"/>
  <c r="K2401" i="1"/>
  <c r="K2402" i="1"/>
  <c r="K2403" i="1"/>
  <c r="K2404" i="1"/>
  <c r="K2405" i="1"/>
  <c r="K2406" i="1"/>
  <c r="K2407" i="1"/>
  <c r="K2408" i="1"/>
  <c r="K2409" i="1"/>
  <c r="K2410" i="1"/>
  <c r="K2411" i="1"/>
  <c r="K2412" i="1"/>
  <c r="K2413" i="1"/>
  <c r="K2414" i="1"/>
  <c r="K2415" i="1"/>
  <c r="K2416" i="1"/>
  <c r="K2417" i="1"/>
  <c r="K2418" i="1"/>
  <c r="K2419" i="1"/>
  <c r="K2420" i="1"/>
  <c r="K2421" i="1"/>
  <c r="K2422" i="1"/>
  <c r="K2423" i="1"/>
  <c r="K2424" i="1"/>
  <c r="K2425" i="1"/>
  <c r="K2426" i="1"/>
  <c r="K2427" i="1"/>
  <c r="K2428" i="1"/>
  <c r="K2429" i="1"/>
  <c r="K2430" i="1"/>
  <c r="K2431" i="1"/>
  <c r="K2432" i="1"/>
  <c r="K2433" i="1"/>
  <c r="K2434" i="1"/>
  <c r="K2435" i="1"/>
  <c r="K2436" i="1"/>
  <c r="K2437" i="1"/>
  <c r="K2438" i="1"/>
  <c r="K2439" i="1"/>
  <c r="K2440" i="1"/>
  <c r="K2441" i="1"/>
  <c r="K2442" i="1"/>
  <c r="K2443" i="1"/>
  <c r="K2444" i="1"/>
  <c r="K2445" i="1"/>
  <c r="K2446" i="1"/>
  <c r="K2447" i="1"/>
  <c r="K2448" i="1"/>
  <c r="K2449" i="1"/>
  <c r="K2450" i="1"/>
  <c r="K2451" i="1"/>
  <c r="K2452" i="1"/>
  <c r="K2453" i="1"/>
  <c r="K2454" i="1"/>
  <c r="K2455" i="1"/>
  <c r="K2456" i="1"/>
  <c r="K2457" i="1"/>
  <c r="K2458" i="1"/>
  <c r="K2459" i="1"/>
  <c r="K2460" i="1"/>
  <c r="K2461" i="1"/>
  <c r="K2462" i="1"/>
  <c r="K2463" i="1"/>
  <c r="K2464" i="1"/>
  <c r="K2465" i="1"/>
  <c r="K2466" i="1"/>
  <c r="K2467" i="1"/>
  <c r="K2468" i="1"/>
  <c r="K2469" i="1"/>
  <c r="K2470" i="1"/>
  <c r="K2471" i="1"/>
  <c r="K2472" i="1"/>
  <c r="K2473" i="1"/>
  <c r="K2474" i="1"/>
  <c r="K2475" i="1"/>
  <c r="K2476" i="1"/>
  <c r="K2477" i="1"/>
  <c r="K2478" i="1"/>
  <c r="K2479" i="1"/>
  <c r="K2480" i="1"/>
  <c r="K2481" i="1"/>
  <c r="K2482" i="1"/>
  <c r="K2483" i="1"/>
  <c r="K2484" i="1"/>
  <c r="K2485" i="1"/>
  <c r="K2486" i="1"/>
  <c r="K2487" i="1"/>
  <c r="K2488" i="1"/>
  <c r="K2489" i="1"/>
  <c r="K2490" i="1"/>
  <c r="K2491" i="1"/>
  <c r="K2492" i="1"/>
  <c r="K2493" i="1"/>
  <c r="K2494" i="1"/>
  <c r="K2495" i="1"/>
  <c r="K2496" i="1"/>
  <c r="K2497" i="1"/>
  <c r="K2498" i="1"/>
  <c r="K2499" i="1"/>
  <c r="K2500" i="1"/>
  <c r="K2501" i="1"/>
  <c r="K2502" i="1"/>
  <c r="K2503" i="1"/>
  <c r="K2504" i="1"/>
  <c r="K2505" i="1"/>
  <c r="K2506" i="1"/>
  <c r="K2507" i="1"/>
  <c r="K2508" i="1"/>
  <c r="K2509" i="1"/>
  <c r="K2510" i="1"/>
  <c r="K2511" i="1"/>
  <c r="K2512" i="1"/>
  <c r="K2513" i="1"/>
  <c r="K2514" i="1"/>
  <c r="K2515" i="1"/>
  <c r="K2516" i="1"/>
  <c r="K2517" i="1"/>
  <c r="K2518" i="1"/>
  <c r="K2519" i="1"/>
  <c r="K2520" i="1"/>
  <c r="K2521" i="1"/>
  <c r="K2522" i="1"/>
  <c r="K2523" i="1"/>
  <c r="K2524" i="1"/>
  <c r="K2525" i="1"/>
  <c r="K2526" i="1"/>
  <c r="K2527" i="1"/>
  <c r="K2528" i="1"/>
  <c r="K2529" i="1"/>
  <c r="K2530" i="1"/>
  <c r="K2531" i="1"/>
  <c r="K2532" i="1"/>
  <c r="K2533" i="1"/>
  <c r="K2534" i="1"/>
  <c r="K2535" i="1"/>
  <c r="K2536" i="1"/>
  <c r="K2537" i="1"/>
  <c r="K2538" i="1"/>
  <c r="K2539" i="1"/>
  <c r="K2540" i="1"/>
  <c r="K2541" i="1"/>
  <c r="K2542" i="1"/>
  <c r="K2543" i="1"/>
  <c r="K2544" i="1"/>
  <c r="K2545" i="1"/>
  <c r="K2546" i="1"/>
  <c r="K2547" i="1"/>
  <c r="K2548" i="1"/>
  <c r="K2549" i="1"/>
  <c r="K2550" i="1"/>
  <c r="K2551" i="1"/>
  <c r="K2552" i="1"/>
  <c r="K2553" i="1"/>
  <c r="K2554" i="1"/>
  <c r="K2555" i="1"/>
  <c r="K2556" i="1"/>
  <c r="K2557" i="1"/>
  <c r="K2558" i="1"/>
  <c r="K2559" i="1"/>
  <c r="K2560" i="1"/>
  <c r="K2561" i="1"/>
  <c r="K2563" i="1"/>
  <c r="K2564" i="1"/>
  <c r="K2565" i="1"/>
  <c r="K2566" i="1"/>
  <c r="K2567" i="1"/>
  <c r="K2568" i="1"/>
  <c r="K2569" i="1"/>
  <c r="K2570" i="1"/>
  <c r="K2571" i="1"/>
  <c r="K2572" i="1"/>
  <c r="K2573" i="1"/>
  <c r="K2574" i="1"/>
  <c r="K2575" i="1"/>
  <c r="K2576" i="1"/>
  <c r="K2577" i="1"/>
  <c r="K2578" i="1"/>
  <c r="K2579" i="1"/>
  <c r="K2580" i="1"/>
  <c r="K2581" i="1"/>
  <c r="K2582" i="1"/>
  <c r="K2583" i="1"/>
  <c r="K2584" i="1"/>
  <c r="K2585" i="1"/>
  <c r="K2586" i="1"/>
  <c r="K2587" i="1"/>
  <c r="K2588" i="1"/>
  <c r="K2589" i="1"/>
  <c r="K2590" i="1"/>
  <c r="K2591" i="1"/>
  <c r="K2592" i="1"/>
  <c r="K2593" i="1"/>
  <c r="K2594" i="1"/>
  <c r="K2595" i="1"/>
  <c r="K2596" i="1"/>
  <c r="K2597" i="1"/>
  <c r="K2598" i="1"/>
  <c r="K2599" i="1"/>
  <c r="K2600" i="1"/>
  <c r="K2601" i="1"/>
  <c r="K2602" i="1"/>
  <c r="K2603" i="1"/>
  <c r="K2604" i="1"/>
  <c r="K2605" i="1"/>
  <c r="K2606" i="1"/>
  <c r="K2607" i="1"/>
  <c r="K2608" i="1"/>
  <c r="K2609" i="1"/>
  <c r="K2610" i="1"/>
  <c r="K2611" i="1"/>
  <c r="K2612" i="1"/>
  <c r="K2613" i="1"/>
  <c r="K2614" i="1"/>
  <c r="K2615" i="1"/>
  <c r="K2616" i="1"/>
  <c r="K2617" i="1"/>
  <c r="K2618" i="1"/>
  <c r="K2619" i="1"/>
  <c r="K2620" i="1"/>
  <c r="K2621" i="1"/>
  <c r="K2622" i="1"/>
  <c r="K2623" i="1"/>
  <c r="K2624" i="1"/>
  <c r="K2625" i="1"/>
  <c r="K2626" i="1"/>
  <c r="K2627" i="1"/>
  <c r="K2628" i="1"/>
  <c r="K2629" i="1"/>
  <c r="K2630" i="1"/>
  <c r="K2631" i="1"/>
  <c r="K2632" i="1"/>
  <c r="K2633" i="1"/>
  <c r="K2634" i="1"/>
  <c r="K2635" i="1"/>
  <c r="K2636" i="1"/>
  <c r="K2637" i="1"/>
  <c r="K2638" i="1"/>
  <c r="K2639" i="1"/>
  <c r="K2640" i="1"/>
  <c r="K2641" i="1"/>
  <c r="K2642" i="1"/>
  <c r="K2643" i="1"/>
  <c r="K2644" i="1"/>
  <c r="K2645" i="1"/>
  <c r="K2646" i="1"/>
  <c r="K2647" i="1"/>
  <c r="K2648" i="1"/>
  <c r="K2649" i="1"/>
  <c r="K2650" i="1"/>
  <c r="K2651" i="1"/>
  <c r="K2652" i="1"/>
  <c r="K2653" i="1"/>
  <c r="K2654" i="1"/>
  <c r="K2655" i="1"/>
  <c r="K2656" i="1"/>
  <c r="K2657" i="1"/>
  <c r="K2658" i="1"/>
  <c r="K2659" i="1"/>
  <c r="K2660" i="1"/>
  <c r="K2661" i="1"/>
  <c r="K2662" i="1"/>
  <c r="K2663" i="1"/>
  <c r="K2664" i="1"/>
  <c r="K2665" i="1"/>
  <c r="K2666" i="1"/>
  <c r="K2667" i="1"/>
  <c r="K2668" i="1"/>
  <c r="K2669" i="1"/>
  <c r="K2670" i="1"/>
  <c r="K2671" i="1"/>
  <c r="K2672" i="1"/>
  <c r="K2673" i="1"/>
  <c r="K2674" i="1"/>
  <c r="K2675" i="1"/>
  <c r="K2676" i="1"/>
  <c r="K2677" i="1"/>
  <c r="K2678" i="1"/>
  <c r="K2679" i="1"/>
  <c r="K2680" i="1"/>
  <c r="K2681" i="1"/>
  <c r="K2682" i="1"/>
  <c r="K2683" i="1"/>
  <c r="K2685" i="1"/>
  <c r="K2686" i="1"/>
  <c r="K2687" i="1"/>
  <c r="K2688" i="1"/>
  <c r="K2689" i="1"/>
  <c r="K2690" i="1"/>
  <c r="K2691" i="1"/>
  <c r="K2692" i="1"/>
  <c r="K2694" i="1"/>
  <c r="K2695" i="1"/>
  <c r="K2696" i="1"/>
  <c r="K2697" i="1"/>
  <c r="K2698" i="1"/>
  <c r="K2699" i="1"/>
  <c r="K2700" i="1"/>
  <c r="K2702" i="1"/>
  <c r="K2703" i="1"/>
  <c r="K2704" i="1"/>
  <c r="K2705" i="1"/>
  <c r="K2706" i="1"/>
  <c r="K2707" i="1"/>
  <c r="K2708" i="1"/>
  <c r="K2709" i="1"/>
  <c r="K2710" i="1"/>
  <c r="K2712" i="1"/>
  <c r="K2713" i="1"/>
  <c r="K2714" i="1"/>
  <c r="K2715" i="1"/>
  <c r="K2716" i="1"/>
  <c r="K2717" i="1"/>
  <c r="K2718" i="1"/>
  <c r="K2719" i="1"/>
  <c r="K2720" i="1"/>
  <c r="K2721" i="1"/>
  <c r="K2722" i="1"/>
  <c r="K2723" i="1"/>
  <c r="K2724" i="1"/>
  <c r="K2725" i="1"/>
  <c r="K2726" i="1"/>
  <c r="K2727" i="1"/>
  <c r="K2728" i="1"/>
  <c r="K2729" i="1"/>
  <c r="K2730" i="1"/>
  <c r="K2731" i="1"/>
  <c r="K2732" i="1"/>
  <c r="K2733" i="1"/>
  <c r="K2734" i="1"/>
  <c r="K2735" i="1"/>
  <c r="K2736" i="1"/>
  <c r="K2737" i="1"/>
  <c r="K2738" i="1"/>
  <c r="K2739" i="1"/>
  <c r="K2740" i="1"/>
  <c r="K2741" i="1"/>
  <c r="K2742" i="1"/>
  <c r="K2743" i="1"/>
  <c r="K2744" i="1"/>
  <c r="K2745" i="1"/>
  <c r="K2746" i="1"/>
  <c r="K2747" i="1"/>
  <c r="K2748" i="1"/>
  <c r="K2749" i="1"/>
  <c r="K2750" i="1"/>
  <c r="K2751" i="1"/>
  <c r="K2752" i="1"/>
  <c r="K2753" i="1"/>
  <c r="K2754" i="1"/>
  <c r="K2755" i="1"/>
  <c r="K2756" i="1"/>
  <c r="K2757" i="1"/>
  <c r="K2758" i="1"/>
  <c r="K2759" i="1"/>
  <c r="K2760" i="1"/>
  <c r="K2761" i="1"/>
  <c r="K2762" i="1"/>
  <c r="K2763" i="1"/>
  <c r="K2764" i="1"/>
  <c r="K2765" i="1"/>
  <c r="K2766" i="1"/>
  <c r="K2767" i="1"/>
  <c r="K2768" i="1"/>
  <c r="K2769" i="1"/>
  <c r="K2770" i="1"/>
  <c r="K2771" i="1"/>
  <c r="K2772" i="1"/>
  <c r="K2773" i="1"/>
  <c r="K2774" i="1"/>
  <c r="K2775" i="1"/>
  <c r="K2776" i="1"/>
  <c r="K2777" i="1"/>
  <c r="K2778" i="1"/>
  <c r="K2779" i="1"/>
  <c r="K2780" i="1"/>
  <c r="K2781" i="1"/>
  <c r="K2782" i="1"/>
  <c r="K2783" i="1"/>
  <c r="K2784" i="1"/>
  <c r="K2785" i="1"/>
  <c r="K2786" i="1"/>
  <c r="K2787" i="1"/>
  <c r="K2788" i="1"/>
  <c r="K2789" i="1"/>
  <c r="K2790" i="1"/>
  <c r="K2792" i="1"/>
  <c r="K2793" i="1"/>
  <c r="K2794" i="1"/>
  <c r="K2795" i="1"/>
  <c r="K2796" i="1"/>
  <c r="K2797" i="1"/>
  <c r="K2798" i="1"/>
  <c r="K2799" i="1"/>
  <c r="K2800" i="1"/>
  <c r="K2801" i="1"/>
  <c r="K2802" i="1"/>
  <c r="K2803" i="1"/>
  <c r="K2804" i="1"/>
  <c r="K2805" i="1"/>
  <c r="K2806" i="1"/>
  <c r="K2807" i="1"/>
  <c r="K2808" i="1"/>
  <c r="K2809" i="1"/>
  <c r="K2810" i="1"/>
  <c r="K2811" i="1"/>
  <c r="K2812" i="1"/>
  <c r="K2813" i="1"/>
  <c r="K2814" i="1"/>
  <c r="K2815" i="1"/>
  <c r="K2816" i="1"/>
  <c r="K2817" i="1"/>
  <c r="K2818" i="1"/>
  <c r="K2819" i="1"/>
  <c r="K2820" i="1"/>
  <c r="K2821" i="1"/>
  <c r="K2822" i="1"/>
  <c r="K2823" i="1"/>
  <c r="K2824" i="1"/>
  <c r="K2825" i="1"/>
  <c r="K2826" i="1"/>
  <c r="K2827" i="1"/>
  <c r="K2828" i="1"/>
  <c r="K2829" i="1"/>
  <c r="K2830" i="1"/>
  <c r="K2831" i="1"/>
  <c r="K2832" i="1"/>
  <c r="K2833" i="1"/>
  <c r="K2834" i="1"/>
  <c r="K2835" i="1"/>
  <c r="K2836" i="1"/>
  <c r="K2837" i="1"/>
  <c r="K2838" i="1"/>
  <c r="K2839" i="1"/>
  <c r="K2841" i="1"/>
  <c r="K2842" i="1"/>
  <c r="K2843" i="1"/>
  <c r="K2844" i="1"/>
  <c r="K2845" i="1"/>
  <c r="K2846" i="1"/>
  <c r="K2847" i="1"/>
  <c r="K2848" i="1"/>
  <c r="K2849" i="1"/>
  <c r="K2850" i="1"/>
  <c r="K2851" i="1"/>
  <c r="K2852" i="1"/>
  <c r="K2853" i="1"/>
  <c r="K2854" i="1"/>
  <c r="K2855" i="1"/>
  <c r="K2856" i="1"/>
  <c r="K2857" i="1"/>
  <c r="K2858" i="1"/>
  <c r="K2859" i="1"/>
  <c r="K2860" i="1"/>
  <c r="K2861" i="1"/>
  <c r="K2862" i="1"/>
  <c r="K2863" i="1"/>
  <c r="K2864" i="1"/>
  <c r="K2865" i="1"/>
  <c r="K2866" i="1"/>
  <c r="K2867" i="1"/>
  <c r="K2868" i="1"/>
  <c r="K2869" i="1"/>
  <c r="K2870" i="1"/>
  <c r="K2871" i="1"/>
  <c r="K2872" i="1"/>
  <c r="K2873" i="1"/>
  <c r="K2874" i="1"/>
  <c r="K2875" i="1"/>
  <c r="K2876" i="1"/>
  <c r="K2877" i="1"/>
  <c r="K2878" i="1"/>
  <c r="K2879" i="1"/>
  <c r="K2880" i="1"/>
  <c r="K2881" i="1"/>
  <c r="K2882" i="1"/>
  <c r="K2883" i="1"/>
  <c r="K2884" i="1"/>
  <c r="K2885" i="1"/>
  <c r="K2886" i="1"/>
  <c r="K2887" i="1"/>
  <c r="K2888" i="1"/>
  <c r="K2889" i="1"/>
  <c r="K2890" i="1"/>
  <c r="K2891" i="1"/>
  <c r="K2892" i="1"/>
  <c r="K2893" i="1"/>
  <c r="K2894" i="1"/>
  <c r="K2895" i="1"/>
  <c r="K2896" i="1"/>
  <c r="K2897" i="1"/>
  <c r="K2898" i="1"/>
  <c r="K2899" i="1"/>
  <c r="K2900" i="1"/>
  <c r="K2901" i="1"/>
  <c r="K2902" i="1"/>
  <c r="K2903" i="1"/>
  <c r="K2904" i="1"/>
  <c r="K2905" i="1"/>
  <c r="K2906" i="1"/>
  <c r="K2907" i="1"/>
  <c r="K2908" i="1"/>
  <c r="K2909" i="1"/>
  <c r="K2910" i="1"/>
  <c r="K2911" i="1"/>
  <c r="K2912" i="1"/>
  <c r="K2913" i="1"/>
  <c r="K2914" i="1"/>
  <c r="K2915" i="1"/>
  <c r="K2916" i="1"/>
  <c r="K2917" i="1"/>
  <c r="K2918" i="1"/>
  <c r="K2919" i="1"/>
  <c r="K2920" i="1"/>
  <c r="K2921" i="1"/>
  <c r="K2922" i="1"/>
  <c r="K2923" i="1"/>
  <c r="K2924" i="1"/>
  <c r="K2925" i="1"/>
  <c r="K2926" i="1"/>
  <c r="K2927" i="1"/>
  <c r="K2928" i="1"/>
  <c r="K2929" i="1"/>
  <c r="K2930" i="1"/>
  <c r="K2931" i="1"/>
  <c r="K2932" i="1"/>
  <c r="K2933" i="1"/>
  <c r="K2934" i="1"/>
  <c r="K2935" i="1"/>
  <c r="K2936" i="1"/>
  <c r="K2937" i="1"/>
  <c r="K2938" i="1"/>
  <c r="K2939" i="1"/>
  <c r="K2940" i="1"/>
  <c r="K2941" i="1"/>
  <c r="K2942" i="1"/>
  <c r="K2943" i="1"/>
  <c r="K2944" i="1"/>
  <c r="K2945" i="1"/>
  <c r="K2946" i="1"/>
  <c r="K2947" i="1"/>
  <c r="K2948" i="1"/>
  <c r="K2949" i="1"/>
  <c r="K2950" i="1"/>
  <c r="K2951" i="1"/>
  <c r="K2952" i="1"/>
  <c r="K2953" i="1"/>
  <c r="K2954" i="1"/>
  <c r="K2955" i="1"/>
  <c r="K2956" i="1"/>
  <c r="K2957" i="1"/>
  <c r="K2958" i="1"/>
  <c r="K2959" i="1"/>
  <c r="K2960" i="1"/>
  <c r="K2961" i="1"/>
  <c r="K2962" i="1"/>
  <c r="K2963" i="1"/>
  <c r="K2964" i="1"/>
  <c r="K2965" i="1"/>
  <c r="K2966" i="1"/>
  <c r="K2967" i="1"/>
  <c r="K2968" i="1"/>
  <c r="K2969" i="1"/>
  <c r="K2970" i="1"/>
  <c r="K2971" i="1"/>
  <c r="K2972" i="1"/>
  <c r="K2973" i="1"/>
  <c r="K2974" i="1"/>
  <c r="K2975" i="1"/>
  <c r="K2976" i="1"/>
  <c r="K2977" i="1"/>
  <c r="K2978" i="1"/>
  <c r="K2979" i="1"/>
  <c r="K2980" i="1"/>
  <c r="K2981" i="1"/>
  <c r="K2982" i="1"/>
  <c r="K2983" i="1"/>
  <c r="K2984" i="1"/>
  <c r="K2985" i="1"/>
  <c r="K2986" i="1"/>
  <c r="M4" i="2"/>
  <c r="M5" i="2"/>
  <c r="M6" i="2"/>
  <c r="M7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M49" i="2"/>
  <c r="M50" i="2"/>
  <c r="M51" i="2"/>
  <c r="M52" i="2"/>
  <c r="M53" i="2"/>
  <c r="M54" i="2"/>
  <c r="M55" i="2"/>
  <c r="M56" i="2"/>
  <c r="M57" i="2"/>
  <c r="M58" i="2"/>
  <c r="M59" i="2"/>
  <c r="M60" i="2"/>
  <c r="M61" i="2"/>
  <c r="M62" i="2"/>
  <c r="M63" i="2"/>
  <c r="M64" i="2"/>
  <c r="M65" i="2"/>
  <c r="M66" i="2"/>
  <c r="M67" i="2"/>
  <c r="M68" i="2"/>
  <c r="M69" i="2"/>
  <c r="M70" i="2"/>
  <c r="M71" i="2"/>
  <c r="M72" i="2"/>
  <c r="M73" i="2"/>
  <c r="M74" i="2"/>
  <c r="M75" i="2"/>
  <c r="M76" i="2"/>
  <c r="M77" i="2"/>
  <c r="M78" i="2"/>
  <c r="M79" i="2"/>
  <c r="M80" i="2"/>
  <c r="M81" i="2"/>
  <c r="M82" i="2"/>
  <c r="M83" i="2"/>
  <c r="M84" i="2"/>
  <c r="M85" i="2"/>
  <c r="M86" i="2"/>
  <c r="M87" i="2"/>
  <c r="M88" i="2"/>
  <c r="M89" i="2"/>
  <c r="M90" i="2"/>
  <c r="M91" i="2"/>
  <c r="M92" i="2"/>
  <c r="M93" i="2"/>
  <c r="M94" i="2"/>
  <c r="M95" i="2"/>
  <c r="M96" i="2"/>
  <c r="M97" i="2"/>
  <c r="M98" i="2"/>
  <c r="M99" i="2"/>
  <c r="M100" i="2"/>
  <c r="M101" i="2"/>
  <c r="M102" i="2"/>
  <c r="M103" i="2"/>
  <c r="M104" i="2"/>
  <c r="M105" i="2"/>
  <c r="M106" i="2"/>
  <c r="M107" i="2"/>
  <c r="M108" i="2"/>
  <c r="M109" i="2"/>
  <c r="M110" i="2"/>
  <c r="M111" i="2"/>
  <c r="M112" i="2"/>
  <c r="M113" i="2"/>
  <c r="M114" i="2"/>
  <c r="M115" i="2"/>
  <c r="M116" i="2"/>
  <c r="M117" i="2"/>
  <c r="M118" i="2"/>
  <c r="M119" i="2"/>
  <c r="M120" i="2"/>
  <c r="M121" i="2"/>
  <c r="M122" i="2"/>
  <c r="M123" i="2"/>
  <c r="M124" i="2"/>
  <c r="M125" i="2"/>
  <c r="M126" i="2"/>
  <c r="M127" i="2"/>
  <c r="M128" i="2"/>
  <c r="M129" i="2"/>
  <c r="M130" i="2"/>
  <c r="M131" i="2"/>
  <c r="M132" i="2"/>
  <c r="M133" i="2"/>
  <c r="M134" i="2"/>
  <c r="M135" i="2"/>
  <c r="M136" i="2"/>
  <c r="M137" i="2"/>
  <c r="M138" i="2"/>
  <c r="M139" i="2"/>
  <c r="M140" i="2"/>
  <c r="M141" i="2"/>
  <c r="M142" i="2"/>
  <c r="M143" i="2"/>
  <c r="M144" i="2"/>
  <c r="M145" i="2"/>
  <c r="M146" i="2"/>
  <c r="M147" i="2"/>
  <c r="M148" i="2"/>
  <c r="M149" i="2"/>
  <c r="M150" i="2"/>
  <c r="M151" i="2"/>
  <c r="M152" i="2"/>
  <c r="M153" i="2"/>
  <c r="M154" i="2"/>
  <c r="M155" i="2"/>
  <c r="M156" i="2"/>
  <c r="M157" i="2"/>
  <c r="M158" i="2"/>
  <c r="M159" i="2"/>
  <c r="M160" i="2"/>
  <c r="M161" i="2"/>
  <c r="M162" i="2"/>
  <c r="M163" i="2"/>
  <c r="M164" i="2"/>
  <c r="M165" i="2"/>
  <c r="M166" i="2"/>
  <c r="M167" i="2"/>
  <c r="M168" i="2"/>
  <c r="M169" i="2"/>
  <c r="M170" i="2"/>
  <c r="M171" i="2"/>
  <c r="M172" i="2"/>
  <c r="M173" i="2"/>
  <c r="M174" i="2"/>
  <c r="M175" i="2"/>
  <c r="M176" i="2"/>
  <c r="M177" i="2"/>
  <c r="M178" i="2"/>
  <c r="M179" i="2"/>
  <c r="M180" i="2"/>
  <c r="M181" i="2"/>
  <c r="M182" i="2"/>
  <c r="M183" i="2"/>
  <c r="M184" i="2"/>
  <c r="M185" i="2"/>
  <c r="M186" i="2"/>
  <c r="M187" i="2"/>
  <c r="M188" i="2"/>
  <c r="M189" i="2"/>
  <c r="M190" i="2"/>
  <c r="M191" i="2"/>
  <c r="M192" i="2"/>
  <c r="M193" i="2"/>
  <c r="M194" i="2"/>
  <c r="M195" i="2"/>
  <c r="M196" i="2"/>
  <c r="M197" i="2"/>
  <c r="M198" i="2"/>
  <c r="M199" i="2"/>
  <c r="M200" i="2"/>
  <c r="M201" i="2"/>
  <c r="M202" i="2"/>
  <c r="M203" i="2"/>
  <c r="M204" i="2"/>
  <c r="M205" i="2"/>
  <c r="M206" i="2"/>
  <c r="M207" i="2"/>
  <c r="M208" i="2"/>
  <c r="M209" i="2"/>
  <c r="M210" i="2"/>
  <c r="M211" i="2"/>
  <c r="M212" i="2"/>
  <c r="M213" i="2"/>
  <c r="M214" i="2"/>
  <c r="M215" i="2"/>
  <c r="M216" i="2"/>
  <c r="M217" i="2"/>
  <c r="M218" i="2"/>
  <c r="M219" i="2"/>
  <c r="M220" i="2"/>
  <c r="M221" i="2"/>
  <c r="M222" i="2"/>
  <c r="M223" i="2"/>
  <c r="M224" i="2"/>
  <c r="M225" i="2"/>
  <c r="M226" i="2"/>
  <c r="M227" i="2"/>
  <c r="M228" i="2"/>
  <c r="M229" i="2"/>
  <c r="M230" i="2"/>
  <c r="M231" i="2"/>
  <c r="M232" i="2"/>
  <c r="M233" i="2"/>
  <c r="M234" i="2"/>
  <c r="M235" i="2"/>
  <c r="M236" i="2"/>
  <c r="M237" i="2"/>
  <c r="M238" i="2"/>
  <c r="M239" i="2"/>
  <c r="M240" i="2"/>
  <c r="M241" i="2"/>
  <c r="M242" i="2"/>
  <c r="M243" i="2"/>
  <c r="M244" i="2"/>
  <c r="M245" i="2"/>
  <c r="M246" i="2"/>
  <c r="M247" i="2"/>
  <c r="M248" i="2"/>
  <c r="M249" i="2"/>
  <c r="M250" i="2"/>
  <c r="M251" i="2"/>
  <c r="M252" i="2"/>
  <c r="M253" i="2"/>
  <c r="M254" i="2"/>
  <c r="M255" i="2"/>
  <c r="M256" i="2"/>
  <c r="M257" i="2"/>
  <c r="M258" i="2"/>
  <c r="M259" i="2"/>
  <c r="M260" i="2"/>
  <c r="M261" i="2"/>
  <c r="M262" i="2"/>
  <c r="M263" i="2"/>
  <c r="M264" i="2"/>
  <c r="M265" i="2"/>
  <c r="M266" i="2"/>
  <c r="M267" i="2"/>
  <c r="M268" i="2"/>
  <c r="M269" i="2"/>
  <c r="M270" i="2"/>
  <c r="M271" i="2"/>
  <c r="M272" i="2"/>
  <c r="M273" i="2"/>
  <c r="M274" i="2"/>
  <c r="M275" i="2"/>
  <c r="M276" i="2"/>
  <c r="M277" i="2"/>
  <c r="M278" i="2"/>
  <c r="M279" i="2"/>
  <c r="M3" i="2"/>
  <c r="K3" i="1"/>
  <c r="X312" i="1"/>
</calcChain>
</file>

<file path=xl/sharedStrings.xml><?xml version="1.0" encoding="utf-8"?>
<sst xmlns="http://schemas.openxmlformats.org/spreadsheetml/2006/main" count="240" uniqueCount="67">
  <si>
    <t>BED03</t>
  </si>
  <si>
    <t>MS1</t>
  </si>
  <si>
    <t>BED04</t>
  </si>
  <si>
    <t>AMT1</t>
  </si>
  <si>
    <t>BED05</t>
  </si>
  <si>
    <t>BED06</t>
  </si>
  <si>
    <t>STED11</t>
  </si>
  <si>
    <t>MS2</t>
  </si>
  <si>
    <t>MS4</t>
  </si>
  <si>
    <t>MS3</t>
  </si>
  <si>
    <t>MS5</t>
  </si>
  <si>
    <t>MS6</t>
  </si>
  <si>
    <t>BIN</t>
  </si>
  <si>
    <t>MS7</t>
  </si>
  <si>
    <t>October 2015 Deployed Equiptment Location</t>
  </si>
  <si>
    <t>April 2016 Deployed Equiptment Location</t>
  </si>
  <si>
    <t>BED09</t>
  </si>
  <si>
    <t>BED10</t>
  </si>
  <si>
    <t>STED13</t>
  </si>
  <si>
    <t>Elevation (m)</t>
  </si>
  <si>
    <t>Bearing</t>
  </si>
  <si>
    <t>Slope</t>
  </si>
  <si>
    <t>Longitude</t>
  </si>
  <si>
    <t>Latitude</t>
  </si>
  <si>
    <t>Straight Line Distance (m)</t>
  </si>
  <si>
    <t>Distance over Topography (m)</t>
  </si>
  <si>
    <t>October 2016 Deployed Equiptment Location</t>
  </si>
  <si>
    <t>Channel Width (m)</t>
  </si>
  <si>
    <t>Join_Count,N,9,0</t>
  </si>
  <si>
    <t>TARGET_FID,N,9,0</t>
  </si>
  <si>
    <t>Id,N,6,0</t>
  </si>
  <si>
    <t>lat_dist_m,C,254</t>
  </si>
  <si>
    <t>length,N,19,11</t>
  </si>
  <si>
    <t>topo_m,N,19,11</t>
  </si>
  <si>
    <t>boundary,N,9,0</t>
  </si>
  <si>
    <t>long,N,19,11</t>
  </si>
  <si>
    <t>lat,N,19,11</t>
  </si>
  <si>
    <t>dist_topo_,C,254</t>
  </si>
  <si>
    <t>bearing,N,19,11</t>
  </si>
  <si>
    <t>slope,C,254</t>
  </si>
  <si>
    <t>Interval between xs</t>
  </si>
  <si>
    <t>place holder</t>
  </si>
  <si>
    <t>BED09 new position 9/16</t>
  </si>
  <si>
    <t>BED10 new position</t>
  </si>
  <si>
    <t>BED06 new position 9/16</t>
  </si>
  <si>
    <t>January 15 peak Velocity</t>
  </si>
  <si>
    <t>Width</t>
  </si>
  <si>
    <t>half way between two widths</t>
  </si>
  <si>
    <t>Channel Width (moving average)</t>
  </si>
  <si>
    <t>Transet Velocity</t>
  </si>
  <si>
    <t>Average Width over Transit Reach (m)</t>
  </si>
  <si>
    <t>Average Width 1200 m upsteam</t>
  </si>
  <si>
    <t>October 2015 Deployment</t>
  </si>
  <si>
    <t>Equiptment</t>
  </si>
  <si>
    <t>Sept 1peak Velocity</t>
  </si>
  <si>
    <t>Continue updating width at BED position then update all the smaller tables and make neat and easy to read…</t>
  </si>
  <si>
    <t>Also update the location of the recently deployed insturments.</t>
  </si>
  <si>
    <t>Elevation</t>
  </si>
  <si>
    <t xml:space="preserve">Full canyon profile with channel width and equiptment position </t>
  </si>
  <si>
    <t>width of channel  at equiptment sites are to be calculated still</t>
  </si>
  <si>
    <t>BED05 new postions after 1/15/16</t>
  </si>
  <si>
    <t>double check and correct these values</t>
  </si>
  <si>
    <t>Canyon Profile - only data at width measurements ( every 200 m) and where equiptment is deployed</t>
  </si>
  <si>
    <t>BED09 and BED08CU</t>
  </si>
  <si>
    <t>BED03  and BED04CU</t>
  </si>
  <si>
    <t>AMT1_BED11</t>
  </si>
  <si>
    <t>Calculated width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</si>
</sst>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000000"/>
    <numFmt numFmtId="165" formatCode="0.0"/>
    <numFmt numFmtId="166" formatCode="0.000"/>
    <numFmt numFmtId="167" formatCode="0.00000000"/>
  </numFmts>
  <fonts count="5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rgb="FF000000"/>
      <name val="Calibri"/>
      <family val="2"/>
      <scheme val="minor"/>
    </font>
    <font>
      <sz val="20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09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23">
    <xf numFmtId="0" fontId="0" fillId="0" borderId="0" xfId="0"/>
    <xf numFmtId="0" fontId="0" fillId="0" borderId="0" xfId="0" applyAlignment="1">
      <alignment wrapText="1"/>
    </xf>
    <xf numFmtId="164" fontId="0" fillId="0" borderId="0" xfId="0" applyNumberFormat="1"/>
    <xf numFmtId="165" fontId="0" fillId="0" borderId="0" xfId="0" applyNumberFormat="1"/>
    <xf numFmtId="166" fontId="0" fillId="0" borderId="0" xfId="0" applyNumberFormat="1" applyAlignment="1">
      <alignment wrapText="1"/>
    </xf>
    <xf numFmtId="166" fontId="0" fillId="0" borderId="0" xfId="0" applyNumberFormat="1"/>
    <xf numFmtId="167" fontId="0" fillId="0" borderId="0" xfId="0" applyNumberFormat="1"/>
    <xf numFmtId="1" fontId="0" fillId="0" borderId="0" xfId="0" applyNumberFormat="1"/>
    <xf numFmtId="166" fontId="3" fillId="0" borderId="0" xfId="0" applyNumberFormat="1" applyFont="1"/>
    <xf numFmtId="0" fontId="3" fillId="0" borderId="0" xfId="0" applyFont="1"/>
    <xf numFmtId="166" fontId="0" fillId="2" borderId="0" xfId="0" applyNumberFormat="1" applyFill="1"/>
    <xf numFmtId="0" fontId="0" fillId="2" borderId="0" xfId="0" applyFill="1"/>
    <xf numFmtId="164" fontId="0" fillId="2" borderId="0" xfId="0" applyNumberFormat="1" applyFill="1"/>
    <xf numFmtId="0" fontId="0" fillId="2" borderId="0" xfId="0" applyFill="1" applyAlignment="1">
      <alignment wrapText="1"/>
    </xf>
    <xf numFmtId="0" fontId="0" fillId="3" borderId="0" xfId="0" applyFill="1" applyAlignment="1">
      <alignment wrapText="1"/>
    </xf>
    <xf numFmtId="165" fontId="3" fillId="0" borderId="0" xfId="0" applyNumberFormat="1" applyFont="1"/>
    <xf numFmtId="0" fontId="0" fillId="0" borderId="0" xfId="0" applyFill="1"/>
    <xf numFmtId="0" fontId="0" fillId="3" borderId="0" xfId="0" applyFill="1"/>
    <xf numFmtId="166" fontId="4" fillId="0" borderId="0" xfId="0" applyNumberFormat="1" applyFont="1" applyAlignment="1">
      <alignment horizontal="center"/>
    </xf>
    <xf numFmtId="166" fontId="4" fillId="0" borderId="0" xfId="0" applyNumberFormat="1" applyFont="1" applyAlignment="1">
      <alignment horizontal="center" wrapText="1"/>
    </xf>
    <xf numFmtId="0" fontId="0" fillId="0" borderId="0" xfId="0" applyAlignment="1">
      <alignment horizontal="center"/>
    </xf>
    <xf numFmtId="2" fontId="0" fillId="3" borderId="0" xfId="0" applyNumberFormat="1" applyFill="1"/>
    <xf numFmtId="0" fontId="0" fillId="0" borderId="0" xfId="0" applyFill="1" applyAlignment="1">
      <alignment wrapText="1"/>
    </xf>
  </cellXfs>
  <cellStyles count="209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47625">
              <a:noFill/>
            </a:ln>
          </c:spPr>
          <c:trendline>
            <c:trendlineType val="linear"/>
            <c:dispRSqr val="0"/>
            <c:dispEq val="1"/>
            <c:trendlineLbl>
              <c:layout/>
              <c:numFmt formatCode="General" sourceLinked="0"/>
            </c:trendlineLbl>
          </c:trendline>
          <c:xVal>
            <c:numRef>
              <c:f>MontereyBayTopoEM300_Profile.rt!$V$310:$V$313</c:f>
              <c:numCache>
                <c:formatCode>0.000</c:formatCode>
                <c:ptCount val="4"/>
                <c:pt idx="0">
                  <c:v>3983.8553</c:v>
                </c:pt>
                <c:pt idx="1">
                  <c:v>4003.8528</c:v>
                </c:pt>
                <c:pt idx="2">
                  <c:v>4176.2613</c:v>
                </c:pt>
                <c:pt idx="3">
                  <c:v>4196.2589</c:v>
                </c:pt>
              </c:numCache>
            </c:numRef>
          </c:xVal>
          <c:yVal>
            <c:numRef>
              <c:f>MontereyBayTopoEM300_Profile.rt!$W$310:$W$313</c:f>
              <c:numCache>
                <c:formatCode>General</c:formatCode>
                <c:ptCount val="4"/>
                <c:pt idx="0">
                  <c:v>135.185268861</c:v>
                </c:pt>
                <c:pt idx="3">
                  <c:v>150.960810929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23365192"/>
        <c:axId val="-2123340712"/>
      </c:scatterChart>
      <c:valAx>
        <c:axId val="-2123365192"/>
        <c:scaling>
          <c:orientation val="minMax"/>
        </c:scaling>
        <c:delete val="0"/>
        <c:axPos val="b"/>
        <c:numFmt formatCode="0.000" sourceLinked="1"/>
        <c:majorTickMark val="out"/>
        <c:minorTickMark val="none"/>
        <c:tickLblPos val="nextTo"/>
        <c:crossAx val="-2123340712"/>
        <c:crosses val="autoZero"/>
        <c:crossBetween val="midCat"/>
      </c:valAx>
      <c:valAx>
        <c:axId val="-212334071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-2123365192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tx>
            <c:v>Channel Width</c:v>
          </c:tx>
          <c:spPr>
            <a:ln w="28575" cmpd="sng"/>
          </c:spPr>
          <c:marker>
            <c:symbol val="none"/>
          </c:marker>
          <c:xVal>
            <c:numRef>
              <c:f>ChannelWidthAnalysis!$B$3:$B$266</c:f>
              <c:numCache>
                <c:formatCode>0.000</c:formatCode>
                <c:ptCount val="264"/>
                <c:pt idx="0">
                  <c:v>446.246581895</c:v>
                </c:pt>
                <c:pt idx="1">
                  <c:v>446.568106385</c:v>
                </c:pt>
                <c:pt idx="2">
                  <c:v>434.891174604</c:v>
                </c:pt>
                <c:pt idx="3">
                  <c:v>441.540287214</c:v>
                </c:pt>
                <c:pt idx="4">
                  <c:v>302.297443991</c:v>
                </c:pt>
                <c:pt idx="5">
                  <c:v>185.805324213</c:v>
                </c:pt>
                <c:pt idx="6">
                  <c:v>164.501464409</c:v>
                </c:pt>
                <c:pt idx="7">
                  <c:v>212.064323701</c:v>
                </c:pt>
                <c:pt idx="8">
                  <c:v>161.322984215</c:v>
                </c:pt>
                <c:pt idx="9">
                  <c:v>174.729419661</c:v>
                </c:pt>
                <c:pt idx="10">
                  <c:v>93.3001367554</c:v>
                </c:pt>
                <c:pt idx="11">
                  <c:v>96.98449825519999</c:v>
                </c:pt>
                <c:pt idx="12">
                  <c:v>88.12919290959999</c:v>
                </c:pt>
                <c:pt idx="13">
                  <c:v>80.5341213144</c:v>
                </c:pt>
                <c:pt idx="14">
                  <c:v>93.3523822123</c:v>
                </c:pt>
                <c:pt idx="15">
                  <c:v>135.185268861</c:v>
                </c:pt>
                <c:pt idx="16">
                  <c:v>150.960810929</c:v>
                </c:pt>
                <c:pt idx="17">
                  <c:v>162.398784605</c:v>
                </c:pt>
                <c:pt idx="18">
                  <c:v>148.957244611</c:v>
                </c:pt>
                <c:pt idx="19">
                  <c:v>168.204520045</c:v>
                </c:pt>
                <c:pt idx="20">
                  <c:v>148.096296423</c:v>
                </c:pt>
                <c:pt idx="21">
                  <c:v>160.572851225</c:v>
                </c:pt>
                <c:pt idx="22">
                  <c:v>213.827489608</c:v>
                </c:pt>
                <c:pt idx="23">
                  <c:v>285.649267471</c:v>
                </c:pt>
                <c:pt idx="24">
                  <c:v>307.800094385</c:v>
                </c:pt>
                <c:pt idx="25">
                  <c:v>225.476954789</c:v>
                </c:pt>
                <c:pt idx="26">
                  <c:v>156.114559403</c:v>
                </c:pt>
                <c:pt idx="27">
                  <c:v>186.346921439</c:v>
                </c:pt>
                <c:pt idx="28">
                  <c:v>184.905145411</c:v>
                </c:pt>
                <c:pt idx="29">
                  <c:v>198.990111714</c:v>
                </c:pt>
                <c:pt idx="30">
                  <c:v>196.704540136</c:v>
                </c:pt>
                <c:pt idx="31">
                  <c:v>157.716866865</c:v>
                </c:pt>
                <c:pt idx="32">
                  <c:v>158.132188848</c:v>
                </c:pt>
                <c:pt idx="33">
                  <c:v>180.614966589</c:v>
                </c:pt>
                <c:pt idx="34">
                  <c:v>157.007215193</c:v>
                </c:pt>
                <c:pt idx="35">
                  <c:v>182.761220155</c:v>
                </c:pt>
                <c:pt idx="36">
                  <c:v>214.332543747</c:v>
                </c:pt>
                <c:pt idx="37">
                  <c:v>216.764836847</c:v>
                </c:pt>
                <c:pt idx="38">
                  <c:v>250.194585877</c:v>
                </c:pt>
                <c:pt idx="39">
                  <c:v>201.200347418</c:v>
                </c:pt>
                <c:pt idx="40">
                  <c:v>220.523741936</c:v>
                </c:pt>
                <c:pt idx="41">
                  <c:v>356.430017261</c:v>
                </c:pt>
                <c:pt idx="42">
                  <c:v>410.021921047</c:v>
                </c:pt>
                <c:pt idx="43">
                  <c:v>398.925600859</c:v>
                </c:pt>
                <c:pt idx="44">
                  <c:v>421.618746594</c:v>
                </c:pt>
                <c:pt idx="45">
                  <c:v>336.053656923</c:v>
                </c:pt>
                <c:pt idx="46">
                  <c:v>328.724766147</c:v>
                </c:pt>
                <c:pt idx="47">
                  <c:v>236.576783807</c:v>
                </c:pt>
                <c:pt idx="48">
                  <c:v>196.958489154</c:v>
                </c:pt>
                <c:pt idx="49">
                  <c:v>195.914845919</c:v>
                </c:pt>
                <c:pt idx="50">
                  <c:v>151.614002896</c:v>
                </c:pt>
                <c:pt idx="51">
                  <c:v>187.673912258</c:v>
                </c:pt>
                <c:pt idx="52">
                  <c:v>284.334352606</c:v>
                </c:pt>
                <c:pt idx="53">
                  <c:v>289.044807969</c:v>
                </c:pt>
                <c:pt idx="54">
                  <c:v>132.966279537</c:v>
                </c:pt>
                <c:pt idx="55">
                  <c:v>140.503424535</c:v>
                </c:pt>
                <c:pt idx="56">
                  <c:v>153.823320842</c:v>
                </c:pt>
                <c:pt idx="57">
                  <c:v>228.470289624</c:v>
                </c:pt>
                <c:pt idx="58">
                  <c:v>383.408753885</c:v>
                </c:pt>
                <c:pt idx="59">
                  <c:v>504.904698898</c:v>
                </c:pt>
                <c:pt idx="60">
                  <c:v>466.49615368</c:v>
                </c:pt>
                <c:pt idx="61">
                  <c:v>347.693608933</c:v>
                </c:pt>
                <c:pt idx="62">
                  <c:v>243.02026714</c:v>
                </c:pt>
                <c:pt idx="63">
                  <c:v>237.288740482</c:v>
                </c:pt>
                <c:pt idx="64">
                  <c:v>148.807503764</c:v>
                </c:pt>
                <c:pt idx="65">
                  <c:v>101.043662096</c:v>
                </c:pt>
                <c:pt idx="66">
                  <c:v>136.40624382</c:v>
                </c:pt>
                <c:pt idx="67">
                  <c:v>180.845803441</c:v>
                </c:pt>
                <c:pt idx="68">
                  <c:v>206.465437492</c:v>
                </c:pt>
                <c:pt idx="69">
                  <c:v>184.613717</c:v>
                </c:pt>
                <c:pt idx="70">
                  <c:v>270.916411974</c:v>
                </c:pt>
                <c:pt idx="71">
                  <c:v>274.866749236</c:v>
                </c:pt>
                <c:pt idx="72">
                  <c:v>155.088072659</c:v>
                </c:pt>
                <c:pt idx="73">
                  <c:v>202.567791261</c:v>
                </c:pt>
                <c:pt idx="74">
                  <c:v>239.673277789</c:v>
                </c:pt>
                <c:pt idx="75">
                  <c:v>191.854368385</c:v>
                </c:pt>
                <c:pt idx="76">
                  <c:v>333.860871463</c:v>
                </c:pt>
                <c:pt idx="77">
                  <c:v>292.46660265</c:v>
                </c:pt>
                <c:pt idx="78">
                  <c:v>225.857800944</c:v>
                </c:pt>
                <c:pt idx="79">
                  <c:v>175.22218028</c:v>
                </c:pt>
                <c:pt idx="80">
                  <c:v>204.298298037</c:v>
                </c:pt>
                <c:pt idx="81">
                  <c:v>149.375745986</c:v>
                </c:pt>
                <c:pt idx="82">
                  <c:v>137.617941098</c:v>
                </c:pt>
                <c:pt idx="83">
                  <c:v>117.891327777</c:v>
                </c:pt>
                <c:pt idx="84">
                  <c:v>166.181567387</c:v>
                </c:pt>
                <c:pt idx="85">
                  <c:v>200.423846289</c:v>
                </c:pt>
                <c:pt idx="86">
                  <c:v>183.119275028</c:v>
                </c:pt>
                <c:pt idx="87">
                  <c:v>157.710928635</c:v>
                </c:pt>
                <c:pt idx="88">
                  <c:v>155.779160612</c:v>
                </c:pt>
                <c:pt idx="89">
                  <c:v>191.58842381</c:v>
                </c:pt>
                <c:pt idx="90">
                  <c:v>232.055858928</c:v>
                </c:pt>
                <c:pt idx="91">
                  <c:v>219.761031647</c:v>
                </c:pt>
                <c:pt idx="92">
                  <c:v>229.563903457</c:v>
                </c:pt>
                <c:pt idx="93">
                  <c:v>232.93409159</c:v>
                </c:pt>
                <c:pt idx="94">
                  <c:v>208.256296501</c:v>
                </c:pt>
                <c:pt idx="95">
                  <c:v>158.697308962</c:v>
                </c:pt>
                <c:pt idx="96">
                  <c:v>222.50177574</c:v>
                </c:pt>
                <c:pt idx="97">
                  <c:v>434.28443119</c:v>
                </c:pt>
                <c:pt idx="98">
                  <c:v>223.692266922</c:v>
                </c:pt>
                <c:pt idx="99">
                  <c:v>213.099655139</c:v>
                </c:pt>
                <c:pt idx="100">
                  <c:v>360.636709951</c:v>
                </c:pt>
                <c:pt idx="101">
                  <c:v>311.626286507</c:v>
                </c:pt>
                <c:pt idx="102">
                  <c:v>363.708118254</c:v>
                </c:pt>
                <c:pt idx="103">
                  <c:v>378.801209364</c:v>
                </c:pt>
                <c:pt idx="104">
                  <c:v>292.029313027</c:v>
                </c:pt>
                <c:pt idx="105">
                  <c:v>260.945423758</c:v>
                </c:pt>
                <c:pt idx="106">
                  <c:v>264.914421189</c:v>
                </c:pt>
                <c:pt idx="107">
                  <c:v>208.353966768</c:v>
                </c:pt>
                <c:pt idx="108">
                  <c:v>196.988005705</c:v>
                </c:pt>
                <c:pt idx="109">
                  <c:v>199.861987774</c:v>
                </c:pt>
                <c:pt idx="110">
                  <c:v>273.964991548</c:v>
                </c:pt>
                <c:pt idx="111">
                  <c:v>286.417837626</c:v>
                </c:pt>
                <c:pt idx="112">
                  <c:v>205.978005177</c:v>
                </c:pt>
                <c:pt idx="113">
                  <c:v>103.403906883</c:v>
                </c:pt>
                <c:pt idx="114">
                  <c:v>210.418223361</c:v>
                </c:pt>
                <c:pt idx="115">
                  <c:v>351.657959231</c:v>
                </c:pt>
                <c:pt idx="116">
                  <c:v>303.142042696</c:v>
                </c:pt>
                <c:pt idx="117">
                  <c:v>251.076726805</c:v>
                </c:pt>
                <c:pt idx="118">
                  <c:v>219.739526006</c:v>
                </c:pt>
                <c:pt idx="119">
                  <c:v>219.25266941</c:v>
                </c:pt>
                <c:pt idx="120">
                  <c:v>242.643106983</c:v>
                </c:pt>
                <c:pt idx="121">
                  <c:v>326.45311786</c:v>
                </c:pt>
                <c:pt idx="122">
                  <c:v>338.52376898</c:v>
                </c:pt>
                <c:pt idx="123">
                  <c:v>361.324960398</c:v>
                </c:pt>
                <c:pt idx="124">
                  <c:v>448.163049748</c:v>
                </c:pt>
                <c:pt idx="125">
                  <c:v>492.162670775</c:v>
                </c:pt>
                <c:pt idx="126">
                  <c:v>461.271597053</c:v>
                </c:pt>
                <c:pt idx="127">
                  <c:v>453.969366306</c:v>
                </c:pt>
                <c:pt idx="128">
                  <c:v>397.26521579</c:v>
                </c:pt>
                <c:pt idx="129">
                  <c:v>344.428543855</c:v>
                </c:pt>
                <c:pt idx="130">
                  <c:v>187.452455953</c:v>
                </c:pt>
                <c:pt idx="131">
                  <c:v>138.222316172</c:v>
                </c:pt>
                <c:pt idx="132">
                  <c:v>256.304703026</c:v>
                </c:pt>
                <c:pt idx="133">
                  <c:v>371.16327886</c:v>
                </c:pt>
                <c:pt idx="134">
                  <c:v>377.474386001</c:v>
                </c:pt>
                <c:pt idx="135">
                  <c:v>317.501008079</c:v>
                </c:pt>
                <c:pt idx="136">
                  <c:v>248.348753612</c:v>
                </c:pt>
                <c:pt idx="137">
                  <c:v>146.132673767</c:v>
                </c:pt>
                <c:pt idx="138">
                  <c:v>182.067765458</c:v>
                </c:pt>
                <c:pt idx="139">
                  <c:v>291.636595407</c:v>
                </c:pt>
                <c:pt idx="140">
                  <c:v>205.360709588</c:v>
                </c:pt>
                <c:pt idx="141">
                  <c:v>219.02467092</c:v>
                </c:pt>
                <c:pt idx="142">
                  <c:v>314.737912599</c:v>
                </c:pt>
                <c:pt idx="143">
                  <c:v>440.483141937</c:v>
                </c:pt>
                <c:pt idx="144">
                  <c:v>341.161443771</c:v>
                </c:pt>
                <c:pt idx="145">
                  <c:v>261.602493684</c:v>
                </c:pt>
                <c:pt idx="146">
                  <c:v>173.120674788</c:v>
                </c:pt>
                <c:pt idx="147">
                  <c:v>168.883825179</c:v>
                </c:pt>
                <c:pt idx="148">
                  <c:v>140.974943846</c:v>
                </c:pt>
                <c:pt idx="149">
                  <c:v>368.620519975</c:v>
                </c:pt>
                <c:pt idx="150">
                  <c:v>394.955486173</c:v>
                </c:pt>
                <c:pt idx="151">
                  <c:v>231.166699203</c:v>
                </c:pt>
                <c:pt idx="152">
                  <c:v>194.084650951</c:v>
                </c:pt>
                <c:pt idx="153">
                  <c:v>280.625587732</c:v>
                </c:pt>
                <c:pt idx="154">
                  <c:v>204.414610034</c:v>
                </c:pt>
                <c:pt idx="155">
                  <c:v>185.983757657</c:v>
                </c:pt>
                <c:pt idx="156">
                  <c:v>165.832742225</c:v>
                </c:pt>
                <c:pt idx="157">
                  <c:v>171.46299051</c:v>
                </c:pt>
                <c:pt idx="158">
                  <c:v>222.88467462</c:v>
                </c:pt>
                <c:pt idx="159">
                  <c:v>382.447545153</c:v>
                </c:pt>
                <c:pt idx="160">
                  <c:v>414.39062285</c:v>
                </c:pt>
                <c:pt idx="161">
                  <c:v>298.833407392</c:v>
                </c:pt>
                <c:pt idx="162">
                  <c:v>298.194040461</c:v>
                </c:pt>
                <c:pt idx="163">
                  <c:v>520.769027325</c:v>
                </c:pt>
                <c:pt idx="164">
                  <c:v>391.575864182</c:v>
                </c:pt>
                <c:pt idx="165">
                  <c:v>378.214648224</c:v>
                </c:pt>
                <c:pt idx="166">
                  <c:v>384.113687966</c:v>
                </c:pt>
                <c:pt idx="167">
                  <c:v>380.544771913</c:v>
                </c:pt>
                <c:pt idx="168">
                  <c:v>375.301842944</c:v>
                </c:pt>
                <c:pt idx="169">
                  <c:v>250.93414778</c:v>
                </c:pt>
                <c:pt idx="170">
                  <c:v>226.413007312</c:v>
                </c:pt>
                <c:pt idx="171">
                  <c:v>292.124745805</c:v>
                </c:pt>
                <c:pt idx="172">
                  <c:v>340.107851909</c:v>
                </c:pt>
                <c:pt idx="173">
                  <c:v>365.272966396</c:v>
                </c:pt>
                <c:pt idx="174">
                  <c:v>255.012425609</c:v>
                </c:pt>
                <c:pt idx="175">
                  <c:v>250.817173572</c:v>
                </c:pt>
                <c:pt idx="176">
                  <c:v>422.732028555</c:v>
                </c:pt>
                <c:pt idx="177">
                  <c:v>468.593634539</c:v>
                </c:pt>
                <c:pt idx="178">
                  <c:v>515.956274397</c:v>
                </c:pt>
                <c:pt idx="179">
                  <c:v>587.795246392</c:v>
                </c:pt>
                <c:pt idx="180">
                  <c:v>465.903507599</c:v>
                </c:pt>
                <c:pt idx="181">
                  <c:v>400.234776304</c:v>
                </c:pt>
                <c:pt idx="182">
                  <c:v>376.271930849</c:v>
                </c:pt>
                <c:pt idx="183">
                  <c:v>375.718834697</c:v>
                </c:pt>
                <c:pt idx="184">
                  <c:v>322.036324994</c:v>
                </c:pt>
                <c:pt idx="185">
                  <c:v>313.727843472</c:v>
                </c:pt>
                <c:pt idx="186">
                  <c:v>414.732296896</c:v>
                </c:pt>
                <c:pt idx="187">
                  <c:v>439.847733242</c:v>
                </c:pt>
                <c:pt idx="188">
                  <c:v>471.068646862</c:v>
                </c:pt>
                <c:pt idx="189">
                  <c:v>614.049475369</c:v>
                </c:pt>
                <c:pt idx="190">
                  <c:v>679.237282169</c:v>
                </c:pt>
                <c:pt idx="191">
                  <c:v>290.950758032</c:v>
                </c:pt>
                <c:pt idx="192">
                  <c:v>510.340082358</c:v>
                </c:pt>
                <c:pt idx="193">
                  <c:v>176.997423648</c:v>
                </c:pt>
                <c:pt idx="194">
                  <c:v>127.924547894</c:v>
                </c:pt>
                <c:pt idx="195">
                  <c:v>120.013749821</c:v>
                </c:pt>
                <c:pt idx="196">
                  <c:v>211.802904431</c:v>
                </c:pt>
                <c:pt idx="197">
                  <c:v>741.826797715</c:v>
                </c:pt>
                <c:pt idx="198">
                  <c:v>754.418217408</c:v>
                </c:pt>
                <c:pt idx="199">
                  <c:v>739.838179467</c:v>
                </c:pt>
                <c:pt idx="200">
                  <c:v>684.576809376</c:v>
                </c:pt>
                <c:pt idx="201">
                  <c:v>419.227283721</c:v>
                </c:pt>
                <c:pt idx="202">
                  <c:v>427.288123721</c:v>
                </c:pt>
                <c:pt idx="203">
                  <c:v>444.493112346</c:v>
                </c:pt>
                <c:pt idx="204">
                  <c:v>430.32193559</c:v>
                </c:pt>
                <c:pt idx="205">
                  <c:v>432.461402745</c:v>
                </c:pt>
                <c:pt idx="206">
                  <c:v>376.986159851</c:v>
                </c:pt>
                <c:pt idx="207">
                  <c:v>312.94123358</c:v>
                </c:pt>
                <c:pt idx="208">
                  <c:v>216.261471128</c:v>
                </c:pt>
                <c:pt idx="209">
                  <c:v>172.870727566</c:v>
                </c:pt>
                <c:pt idx="210">
                  <c:v>221.841107009</c:v>
                </c:pt>
                <c:pt idx="211">
                  <c:v>235.373692718</c:v>
                </c:pt>
                <c:pt idx="212">
                  <c:v>285.278300497</c:v>
                </c:pt>
                <c:pt idx="213">
                  <c:v>373.294568025</c:v>
                </c:pt>
                <c:pt idx="214">
                  <c:v>402.758715994</c:v>
                </c:pt>
                <c:pt idx="215">
                  <c:v>428.866542279</c:v>
                </c:pt>
                <c:pt idx="216">
                  <c:v>443.400981671</c:v>
                </c:pt>
                <c:pt idx="217">
                  <c:v>489.21660722</c:v>
                </c:pt>
                <c:pt idx="218">
                  <c:v>479.934375517</c:v>
                </c:pt>
                <c:pt idx="219">
                  <c:v>411.248366081</c:v>
                </c:pt>
                <c:pt idx="220">
                  <c:v>414.742310527</c:v>
                </c:pt>
                <c:pt idx="221">
                  <c:v>379.790018855</c:v>
                </c:pt>
                <c:pt idx="222">
                  <c:v>427.246444987</c:v>
                </c:pt>
                <c:pt idx="223">
                  <c:v>471.912063281</c:v>
                </c:pt>
                <c:pt idx="224">
                  <c:v>541.030468255</c:v>
                </c:pt>
                <c:pt idx="225">
                  <c:v>557.4181746949999</c:v>
                </c:pt>
                <c:pt idx="226">
                  <c:v>495.753462229</c:v>
                </c:pt>
                <c:pt idx="227">
                  <c:v>447.70646223</c:v>
                </c:pt>
                <c:pt idx="228">
                  <c:v>524.357016659</c:v>
                </c:pt>
                <c:pt idx="229">
                  <c:v>636.694265133</c:v>
                </c:pt>
                <c:pt idx="230">
                  <c:v>625.896703185</c:v>
                </c:pt>
                <c:pt idx="231">
                  <c:v>608.082046898</c:v>
                </c:pt>
                <c:pt idx="232">
                  <c:v>627.728380713</c:v>
                </c:pt>
                <c:pt idx="233">
                  <c:v>642.770599136</c:v>
                </c:pt>
                <c:pt idx="234">
                  <c:v>680.445874346</c:v>
                </c:pt>
                <c:pt idx="235">
                  <c:v>701.0211573399999</c:v>
                </c:pt>
                <c:pt idx="236">
                  <c:v>761.982793151</c:v>
                </c:pt>
                <c:pt idx="237">
                  <c:v>784.218337276</c:v>
                </c:pt>
                <c:pt idx="238">
                  <c:v>770.084372196</c:v>
                </c:pt>
                <c:pt idx="239">
                  <c:v>823.58376864</c:v>
                </c:pt>
                <c:pt idx="240">
                  <c:v>860.126103985</c:v>
                </c:pt>
                <c:pt idx="241">
                  <c:v>951.319573324</c:v>
                </c:pt>
                <c:pt idx="242">
                  <c:v>1086.09399846</c:v>
                </c:pt>
                <c:pt idx="243">
                  <c:v>1196.06328528</c:v>
                </c:pt>
                <c:pt idx="244">
                  <c:v>1503.90922825</c:v>
                </c:pt>
                <c:pt idx="245">
                  <c:v>1541.49556181</c:v>
                </c:pt>
                <c:pt idx="246">
                  <c:v>1810.29483862</c:v>
                </c:pt>
                <c:pt idx="247">
                  <c:v>1797.96175463</c:v>
                </c:pt>
                <c:pt idx="248">
                  <c:v>1987.98315374</c:v>
                </c:pt>
                <c:pt idx="249">
                  <c:v>1746.49880763</c:v>
                </c:pt>
                <c:pt idx="250">
                  <c:v>1712.23397184</c:v>
                </c:pt>
                <c:pt idx="251">
                  <c:v>1655.11958286</c:v>
                </c:pt>
                <c:pt idx="252">
                  <c:v>1414.36105945</c:v>
                </c:pt>
                <c:pt idx="253">
                  <c:v>1199.83308565</c:v>
                </c:pt>
                <c:pt idx="254">
                  <c:v>1163.83440415</c:v>
                </c:pt>
                <c:pt idx="255">
                  <c:v>1125.00928284</c:v>
                </c:pt>
                <c:pt idx="256">
                  <c:v>1301.46889982</c:v>
                </c:pt>
                <c:pt idx="257">
                  <c:v>1348.43098287</c:v>
                </c:pt>
                <c:pt idx="258">
                  <c:v>957.431105372</c:v>
                </c:pt>
                <c:pt idx="259">
                  <c:v>1053.22091745</c:v>
                </c:pt>
                <c:pt idx="260">
                  <c:v>1126.50331107</c:v>
                </c:pt>
                <c:pt idx="261">
                  <c:v>767.332982407</c:v>
                </c:pt>
                <c:pt idx="262">
                  <c:v>786.941292165</c:v>
                </c:pt>
                <c:pt idx="263">
                  <c:v>413.715977951</c:v>
                </c:pt>
              </c:numCache>
            </c:numRef>
          </c:xVal>
          <c:yVal>
            <c:numRef>
              <c:f>ChannelWidthAnalysis!$A$3:$A$266</c:f>
              <c:numCache>
                <c:formatCode>0.000</c:formatCode>
                <c:ptCount val="264"/>
                <c:pt idx="0">
                  <c:v>1003.2517</c:v>
                </c:pt>
                <c:pt idx="1">
                  <c:v>1182.7356</c:v>
                </c:pt>
                <c:pt idx="2">
                  <c:v>1392.4152</c:v>
                </c:pt>
                <c:pt idx="3">
                  <c:v>1603.2205</c:v>
                </c:pt>
                <c:pt idx="4">
                  <c:v>1785.5602</c:v>
                </c:pt>
                <c:pt idx="5">
                  <c:v>1995.2528</c:v>
                </c:pt>
                <c:pt idx="6">
                  <c:v>2180.0594</c:v>
                </c:pt>
                <c:pt idx="7">
                  <c:v>2408.4016</c:v>
                </c:pt>
                <c:pt idx="8">
                  <c:v>2605.9585</c:v>
                </c:pt>
                <c:pt idx="9">
                  <c:v>2803.7854</c:v>
                </c:pt>
                <c:pt idx="10">
                  <c:v>2994.8574</c:v>
                </c:pt>
                <c:pt idx="11">
                  <c:v>3192.2352</c:v>
                </c:pt>
                <c:pt idx="12">
                  <c:v>3389.0155</c:v>
                </c:pt>
                <c:pt idx="13">
                  <c:v>3584.6733</c:v>
                </c:pt>
                <c:pt idx="14">
                  <c:v>3803.8773</c:v>
                </c:pt>
                <c:pt idx="15">
                  <c:v>3983.8553</c:v>
                </c:pt>
                <c:pt idx="16">
                  <c:v>4196.2589</c:v>
                </c:pt>
                <c:pt idx="17">
                  <c:v>4403.7001</c:v>
                </c:pt>
                <c:pt idx="18">
                  <c:v>4577.5003</c:v>
                </c:pt>
                <c:pt idx="19">
                  <c:v>4773.7651</c:v>
                </c:pt>
                <c:pt idx="20">
                  <c:v>4992.5484</c:v>
                </c:pt>
                <c:pt idx="21">
                  <c:v>5179.8923</c:v>
                </c:pt>
                <c:pt idx="22">
                  <c:v>5395.1955</c:v>
                </c:pt>
                <c:pt idx="23">
                  <c:v>5587.6877</c:v>
                </c:pt>
                <c:pt idx="24">
                  <c:v>5791.0151</c:v>
                </c:pt>
                <c:pt idx="25">
                  <c:v>5986.2845</c:v>
                </c:pt>
                <c:pt idx="26">
                  <c:v>6177.2434</c:v>
                </c:pt>
                <c:pt idx="27">
                  <c:v>6392.1149</c:v>
                </c:pt>
                <c:pt idx="28">
                  <c:v>6580.0963</c:v>
                </c:pt>
                <c:pt idx="29">
                  <c:v>6779.4155</c:v>
                </c:pt>
                <c:pt idx="30">
                  <c:v>6988.0237</c:v>
                </c:pt>
                <c:pt idx="31">
                  <c:v>7198.7704</c:v>
                </c:pt>
                <c:pt idx="32">
                  <c:v>7370.8554</c:v>
                </c:pt>
                <c:pt idx="33">
                  <c:v>7585.4735</c:v>
                </c:pt>
                <c:pt idx="34">
                  <c:v>7783.0269</c:v>
                </c:pt>
                <c:pt idx="35">
                  <c:v>7992.7265</c:v>
                </c:pt>
                <c:pt idx="36">
                  <c:v>8178.9649</c:v>
                </c:pt>
                <c:pt idx="37">
                  <c:v>8370.5902</c:v>
                </c:pt>
                <c:pt idx="38">
                  <c:v>8594.6754</c:v>
                </c:pt>
                <c:pt idx="39">
                  <c:v>8788.357099999999</c:v>
                </c:pt>
                <c:pt idx="40">
                  <c:v>8978.635899999999</c:v>
                </c:pt>
                <c:pt idx="41">
                  <c:v>9188.4267</c:v>
                </c:pt>
                <c:pt idx="42">
                  <c:v>9408.2918</c:v>
                </c:pt>
                <c:pt idx="43">
                  <c:v>9582.921899999999</c:v>
                </c:pt>
                <c:pt idx="44">
                  <c:v>9779.561600000001</c:v>
                </c:pt>
                <c:pt idx="45">
                  <c:v>9983.2942</c:v>
                </c:pt>
                <c:pt idx="46">
                  <c:v>10171.4981</c:v>
                </c:pt>
                <c:pt idx="47">
                  <c:v>10378.8329</c:v>
                </c:pt>
                <c:pt idx="48">
                  <c:v>10584.3053</c:v>
                </c:pt>
                <c:pt idx="49">
                  <c:v>10788.4679</c:v>
                </c:pt>
                <c:pt idx="50">
                  <c:v>10987.1146</c:v>
                </c:pt>
                <c:pt idx="51">
                  <c:v>11184.3015</c:v>
                </c:pt>
                <c:pt idx="52">
                  <c:v>11369.134</c:v>
                </c:pt>
                <c:pt idx="53">
                  <c:v>11579.1258</c:v>
                </c:pt>
                <c:pt idx="54">
                  <c:v>11774.788</c:v>
                </c:pt>
                <c:pt idx="55">
                  <c:v>11981.7272</c:v>
                </c:pt>
                <c:pt idx="56">
                  <c:v>12173.4519</c:v>
                </c:pt>
                <c:pt idx="57">
                  <c:v>12367.9138</c:v>
                </c:pt>
                <c:pt idx="58">
                  <c:v>12566.331</c:v>
                </c:pt>
                <c:pt idx="59">
                  <c:v>12773.668</c:v>
                </c:pt>
                <c:pt idx="60">
                  <c:v>12969.2594</c:v>
                </c:pt>
                <c:pt idx="61">
                  <c:v>13185.3038</c:v>
                </c:pt>
                <c:pt idx="62">
                  <c:v>13370.1807</c:v>
                </c:pt>
                <c:pt idx="63">
                  <c:v>13590.4457</c:v>
                </c:pt>
                <c:pt idx="64">
                  <c:v>13781.9998</c:v>
                </c:pt>
                <c:pt idx="65">
                  <c:v>13964.6632</c:v>
                </c:pt>
                <c:pt idx="66">
                  <c:v>14185.4104</c:v>
                </c:pt>
                <c:pt idx="67">
                  <c:v>14368.6122</c:v>
                </c:pt>
                <c:pt idx="68">
                  <c:v>14778.4098</c:v>
                </c:pt>
                <c:pt idx="69">
                  <c:v>14957.6139</c:v>
                </c:pt>
                <c:pt idx="70">
                  <c:v>15169.8147</c:v>
                </c:pt>
                <c:pt idx="71">
                  <c:v>15374.9821</c:v>
                </c:pt>
                <c:pt idx="72">
                  <c:v>15574.8286</c:v>
                </c:pt>
                <c:pt idx="73">
                  <c:v>15755.1102</c:v>
                </c:pt>
                <c:pt idx="74">
                  <c:v>15965.3265</c:v>
                </c:pt>
                <c:pt idx="75">
                  <c:v>16371.9777</c:v>
                </c:pt>
                <c:pt idx="76">
                  <c:v>16563.9135</c:v>
                </c:pt>
                <c:pt idx="77">
                  <c:v>16776.3007</c:v>
                </c:pt>
                <c:pt idx="78">
                  <c:v>16960.1495</c:v>
                </c:pt>
                <c:pt idx="79">
                  <c:v>17169.4223</c:v>
                </c:pt>
                <c:pt idx="80">
                  <c:v>17382.1203</c:v>
                </c:pt>
                <c:pt idx="81">
                  <c:v>17558.3242</c:v>
                </c:pt>
                <c:pt idx="82">
                  <c:v>17782.5461</c:v>
                </c:pt>
                <c:pt idx="83">
                  <c:v>17952.7752</c:v>
                </c:pt>
                <c:pt idx="84">
                  <c:v>18162.7345</c:v>
                </c:pt>
                <c:pt idx="85">
                  <c:v>18363.8485</c:v>
                </c:pt>
                <c:pt idx="86">
                  <c:v>18558.9134</c:v>
                </c:pt>
                <c:pt idx="87">
                  <c:v>18750.8008</c:v>
                </c:pt>
                <c:pt idx="88">
                  <c:v>18967.7263</c:v>
                </c:pt>
                <c:pt idx="89">
                  <c:v>19173.1244</c:v>
                </c:pt>
                <c:pt idx="90">
                  <c:v>19353.6498</c:v>
                </c:pt>
                <c:pt idx="91">
                  <c:v>19561.6157</c:v>
                </c:pt>
                <c:pt idx="92">
                  <c:v>19757.0337</c:v>
                </c:pt>
                <c:pt idx="93">
                  <c:v>19955.6059</c:v>
                </c:pt>
                <c:pt idx="94">
                  <c:v>20156.061</c:v>
                </c:pt>
                <c:pt idx="95">
                  <c:v>20356.8553</c:v>
                </c:pt>
                <c:pt idx="96">
                  <c:v>20560.7285</c:v>
                </c:pt>
                <c:pt idx="97">
                  <c:v>20753.2201</c:v>
                </c:pt>
                <c:pt idx="98">
                  <c:v>20964.0916</c:v>
                </c:pt>
                <c:pt idx="99">
                  <c:v>21156.2072</c:v>
                </c:pt>
                <c:pt idx="100">
                  <c:v>21378.313</c:v>
                </c:pt>
                <c:pt idx="101">
                  <c:v>21561.531</c:v>
                </c:pt>
                <c:pt idx="102">
                  <c:v>21767.6052</c:v>
                </c:pt>
                <c:pt idx="103">
                  <c:v>21963.9144</c:v>
                </c:pt>
                <c:pt idx="104">
                  <c:v>22153.5142</c:v>
                </c:pt>
                <c:pt idx="105">
                  <c:v>22362.3709</c:v>
                </c:pt>
                <c:pt idx="106">
                  <c:v>22547.7363</c:v>
                </c:pt>
                <c:pt idx="107">
                  <c:v>22759.9212</c:v>
                </c:pt>
                <c:pt idx="108">
                  <c:v>22941.1936</c:v>
                </c:pt>
                <c:pt idx="109">
                  <c:v>23150.735</c:v>
                </c:pt>
                <c:pt idx="110">
                  <c:v>23362.0975</c:v>
                </c:pt>
                <c:pt idx="111">
                  <c:v>23548.361</c:v>
                </c:pt>
                <c:pt idx="112">
                  <c:v>23758.3601</c:v>
                </c:pt>
                <c:pt idx="113">
                  <c:v>23953.4712</c:v>
                </c:pt>
                <c:pt idx="114">
                  <c:v>24145.4761</c:v>
                </c:pt>
                <c:pt idx="115">
                  <c:v>24345.1683</c:v>
                </c:pt>
                <c:pt idx="116">
                  <c:v>24551.6308</c:v>
                </c:pt>
                <c:pt idx="117">
                  <c:v>24744.8074</c:v>
                </c:pt>
                <c:pt idx="118">
                  <c:v>24952.9155</c:v>
                </c:pt>
                <c:pt idx="119">
                  <c:v>25157.0102</c:v>
                </c:pt>
                <c:pt idx="120">
                  <c:v>25350.0145</c:v>
                </c:pt>
                <c:pt idx="121">
                  <c:v>25554.1235</c:v>
                </c:pt>
                <c:pt idx="122">
                  <c:v>25733.6457</c:v>
                </c:pt>
                <c:pt idx="123">
                  <c:v>25948.7301</c:v>
                </c:pt>
                <c:pt idx="124">
                  <c:v>26132.0591</c:v>
                </c:pt>
                <c:pt idx="125">
                  <c:v>26356.3919</c:v>
                </c:pt>
                <c:pt idx="126">
                  <c:v>26534.4577</c:v>
                </c:pt>
                <c:pt idx="127">
                  <c:v>26746.6022</c:v>
                </c:pt>
                <c:pt idx="128">
                  <c:v>26952.627</c:v>
                </c:pt>
                <c:pt idx="129">
                  <c:v>27135.094</c:v>
                </c:pt>
                <c:pt idx="130">
                  <c:v>27356.1294</c:v>
                </c:pt>
                <c:pt idx="131">
                  <c:v>27547.7004</c:v>
                </c:pt>
                <c:pt idx="132">
                  <c:v>27746.7719</c:v>
                </c:pt>
                <c:pt idx="133">
                  <c:v>27949.5522</c:v>
                </c:pt>
                <c:pt idx="134">
                  <c:v>28149.7469</c:v>
                </c:pt>
                <c:pt idx="135">
                  <c:v>28333.505</c:v>
                </c:pt>
                <c:pt idx="136">
                  <c:v>28546.7744</c:v>
                </c:pt>
                <c:pt idx="137">
                  <c:v>28727.8781</c:v>
                </c:pt>
                <c:pt idx="138">
                  <c:v>28938.4914</c:v>
                </c:pt>
                <c:pt idx="139">
                  <c:v>29350.6463</c:v>
                </c:pt>
                <c:pt idx="140">
                  <c:v>29537.0853</c:v>
                </c:pt>
                <c:pt idx="141">
                  <c:v>29750.0616</c:v>
                </c:pt>
                <c:pt idx="142">
                  <c:v>29930.6195</c:v>
                </c:pt>
                <c:pt idx="143">
                  <c:v>30145.9696</c:v>
                </c:pt>
                <c:pt idx="144">
                  <c:v>30339.8642</c:v>
                </c:pt>
                <c:pt idx="145">
                  <c:v>30544.9155</c:v>
                </c:pt>
                <c:pt idx="146">
                  <c:v>30735.2909</c:v>
                </c:pt>
                <c:pt idx="147">
                  <c:v>30950.9752</c:v>
                </c:pt>
                <c:pt idx="148">
                  <c:v>31145.7287</c:v>
                </c:pt>
                <c:pt idx="149">
                  <c:v>31536.2773</c:v>
                </c:pt>
                <c:pt idx="150">
                  <c:v>31739.9146</c:v>
                </c:pt>
                <c:pt idx="151">
                  <c:v>31937.88</c:v>
                </c:pt>
                <c:pt idx="152">
                  <c:v>32144.7228</c:v>
                </c:pt>
                <c:pt idx="153">
                  <c:v>32337.7206</c:v>
                </c:pt>
                <c:pt idx="154">
                  <c:v>32546.2986</c:v>
                </c:pt>
                <c:pt idx="155">
                  <c:v>32744.0359</c:v>
                </c:pt>
                <c:pt idx="156">
                  <c:v>32924.8264</c:v>
                </c:pt>
                <c:pt idx="157">
                  <c:v>33142.6227</c:v>
                </c:pt>
                <c:pt idx="158">
                  <c:v>33340.7172</c:v>
                </c:pt>
                <c:pt idx="159">
                  <c:v>33542.1709</c:v>
                </c:pt>
                <c:pt idx="160">
                  <c:v>33735.3635</c:v>
                </c:pt>
                <c:pt idx="161">
                  <c:v>34135.2496</c:v>
                </c:pt>
                <c:pt idx="162">
                  <c:v>34338.0683</c:v>
                </c:pt>
                <c:pt idx="163">
                  <c:v>34523.3581</c:v>
                </c:pt>
                <c:pt idx="164">
                  <c:v>34732.4814</c:v>
                </c:pt>
                <c:pt idx="165">
                  <c:v>34926.7598</c:v>
                </c:pt>
                <c:pt idx="166">
                  <c:v>35126.4327</c:v>
                </c:pt>
                <c:pt idx="167">
                  <c:v>35321.5107</c:v>
                </c:pt>
                <c:pt idx="168">
                  <c:v>35529.2712</c:v>
                </c:pt>
                <c:pt idx="169">
                  <c:v>35727.3902</c:v>
                </c:pt>
                <c:pt idx="170">
                  <c:v>35925.8758</c:v>
                </c:pt>
                <c:pt idx="171">
                  <c:v>36139.125</c:v>
                </c:pt>
                <c:pt idx="172">
                  <c:v>36329.8161</c:v>
                </c:pt>
                <c:pt idx="173">
                  <c:v>36531.7568</c:v>
                </c:pt>
                <c:pt idx="174">
                  <c:v>36731.3413</c:v>
                </c:pt>
                <c:pt idx="175">
                  <c:v>36915.3951</c:v>
                </c:pt>
                <c:pt idx="176">
                  <c:v>37313.1857</c:v>
                </c:pt>
                <c:pt idx="177">
                  <c:v>37512.3078</c:v>
                </c:pt>
                <c:pt idx="178">
                  <c:v>37714.1847</c:v>
                </c:pt>
                <c:pt idx="179">
                  <c:v>38125.2106</c:v>
                </c:pt>
                <c:pt idx="180">
                  <c:v>38325.9064</c:v>
                </c:pt>
                <c:pt idx="181">
                  <c:v>38521.8047</c:v>
                </c:pt>
                <c:pt idx="182">
                  <c:v>38714.7068</c:v>
                </c:pt>
                <c:pt idx="183">
                  <c:v>38936.1614</c:v>
                </c:pt>
                <c:pt idx="184">
                  <c:v>39119.1578</c:v>
                </c:pt>
                <c:pt idx="185">
                  <c:v>39325.7247</c:v>
                </c:pt>
                <c:pt idx="186">
                  <c:v>39529.2495</c:v>
                </c:pt>
                <c:pt idx="187">
                  <c:v>39719.7665</c:v>
                </c:pt>
                <c:pt idx="188">
                  <c:v>39935.9393</c:v>
                </c:pt>
                <c:pt idx="189">
                  <c:v>40119.8623</c:v>
                </c:pt>
                <c:pt idx="190">
                  <c:v>40309.8292</c:v>
                </c:pt>
                <c:pt idx="191">
                  <c:v>40522.0075</c:v>
                </c:pt>
                <c:pt idx="192">
                  <c:v>40716.0867</c:v>
                </c:pt>
                <c:pt idx="193">
                  <c:v>40923.0013</c:v>
                </c:pt>
                <c:pt idx="194">
                  <c:v>41314.2606</c:v>
                </c:pt>
                <c:pt idx="195">
                  <c:v>41526.5711</c:v>
                </c:pt>
                <c:pt idx="196">
                  <c:v>41714.8713</c:v>
                </c:pt>
                <c:pt idx="197">
                  <c:v>41908.8135</c:v>
                </c:pt>
                <c:pt idx="198">
                  <c:v>42126.5878</c:v>
                </c:pt>
                <c:pt idx="199">
                  <c:v>42310.3535</c:v>
                </c:pt>
                <c:pt idx="200">
                  <c:v>42526.5503</c:v>
                </c:pt>
                <c:pt idx="201">
                  <c:v>42917.1907</c:v>
                </c:pt>
                <c:pt idx="202">
                  <c:v>43117.9641</c:v>
                </c:pt>
                <c:pt idx="203">
                  <c:v>43317.6521</c:v>
                </c:pt>
                <c:pt idx="204">
                  <c:v>43523.826</c:v>
                </c:pt>
                <c:pt idx="205">
                  <c:v>43707.8963</c:v>
                </c:pt>
                <c:pt idx="206">
                  <c:v>43896.5456</c:v>
                </c:pt>
                <c:pt idx="207">
                  <c:v>44116.7061</c:v>
                </c:pt>
                <c:pt idx="208">
                  <c:v>44300.0143</c:v>
                </c:pt>
                <c:pt idx="209">
                  <c:v>44500.7821</c:v>
                </c:pt>
                <c:pt idx="210">
                  <c:v>44715.0539</c:v>
                </c:pt>
                <c:pt idx="211">
                  <c:v>44909.8842</c:v>
                </c:pt>
                <c:pt idx="212">
                  <c:v>45076.1776</c:v>
                </c:pt>
                <c:pt idx="213">
                  <c:v>45329.0668</c:v>
                </c:pt>
                <c:pt idx="214">
                  <c:v>45518.667</c:v>
                </c:pt>
                <c:pt idx="215">
                  <c:v>45684.3719</c:v>
                </c:pt>
                <c:pt idx="216">
                  <c:v>45901.036</c:v>
                </c:pt>
                <c:pt idx="217">
                  <c:v>46102.7283</c:v>
                </c:pt>
                <c:pt idx="218">
                  <c:v>46299.677</c:v>
                </c:pt>
                <c:pt idx="219">
                  <c:v>46503.9506</c:v>
                </c:pt>
                <c:pt idx="220">
                  <c:v>46718.9042</c:v>
                </c:pt>
                <c:pt idx="221">
                  <c:v>46906.9592</c:v>
                </c:pt>
                <c:pt idx="222">
                  <c:v>47098.0417</c:v>
                </c:pt>
                <c:pt idx="223">
                  <c:v>47318.3495</c:v>
                </c:pt>
                <c:pt idx="224">
                  <c:v>47706.7501</c:v>
                </c:pt>
                <c:pt idx="225">
                  <c:v>47892.2585</c:v>
                </c:pt>
                <c:pt idx="226">
                  <c:v>48090.3698</c:v>
                </c:pt>
                <c:pt idx="227">
                  <c:v>48309.8012</c:v>
                </c:pt>
                <c:pt idx="228">
                  <c:v>48719.8447</c:v>
                </c:pt>
                <c:pt idx="229">
                  <c:v>48901.6328</c:v>
                </c:pt>
                <c:pt idx="230">
                  <c:v>49089.5323</c:v>
                </c:pt>
                <c:pt idx="231">
                  <c:v>49315.8291</c:v>
                </c:pt>
                <c:pt idx="232">
                  <c:v>49511.6328</c:v>
                </c:pt>
                <c:pt idx="233">
                  <c:v>49700.8351</c:v>
                </c:pt>
                <c:pt idx="234">
                  <c:v>49893.1189</c:v>
                </c:pt>
                <c:pt idx="235">
                  <c:v>50102.8439</c:v>
                </c:pt>
                <c:pt idx="236">
                  <c:v>50286.0312</c:v>
                </c:pt>
                <c:pt idx="237">
                  <c:v>50496.559</c:v>
                </c:pt>
                <c:pt idx="238">
                  <c:v>50685.0803</c:v>
                </c:pt>
                <c:pt idx="239">
                  <c:v>51088.3846</c:v>
                </c:pt>
                <c:pt idx="240">
                  <c:v>51293.5725</c:v>
                </c:pt>
                <c:pt idx="241">
                  <c:v>51493.0634</c:v>
                </c:pt>
                <c:pt idx="242">
                  <c:v>51697.9663</c:v>
                </c:pt>
                <c:pt idx="243">
                  <c:v>51884.328</c:v>
                </c:pt>
                <c:pt idx="244">
                  <c:v>52067.9173</c:v>
                </c:pt>
                <c:pt idx="245">
                  <c:v>52290.5239</c:v>
                </c:pt>
                <c:pt idx="246">
                  <c:v>52705.2087</c:v>
                </c:pt>
                <c:pt idx="247">
                  <c:v>52902.7692</c:v>
                </c:pt>
                <c:pt idx="248">
                  <c:v>53112.6531</c:v>
                </c:pt>
                <c:pt idx="249">
                  <c:v>53310.3932</c:v>
                </c:pt>
                <c:pt idx="250">
                  <c:v>53504.8169</c:v>
                </c:pt>
                <c:pt idx="251">
                  <c:v>53701.3466</c:v>
                </c:pt>
                <c:pt idx="252">
                  <c:v>53885.0226</c:v>
                </c:pt>
                <c:pt idx="253">
                  <c:v>54096.9399</c:v>
                </c:pt>
                <c:pt idx="254">
                  <c:v>54281.9033</c:v>
                </c:pt>
                <c:pt idx="255">
                  <c:v>54685.8443</c:v>
                </c:pt>
                <c:pt idx="256">
                  <c:v>54893.233</c:v>
                </c:pt>
                <c:pt idx="257">
                  <c:v>55081.0923</c:v>
                </c:pt>
                <c:pt idx="258">
                  <c:v>55295.0935</c:v>
                </c:pt>
                <c:pt idx="259">
                  <c:v>55485.268</c:v>
                </c:pt>
                <c:pt idx="260">
                  <c:v>55674.5327</c:v>
                </c:pt>
                <c:pt idx="261">
                  <c:v>55890.8009</c:v>
                </c:pt>
                <c:pt idx="262">
                  <c:v>56098.4632</c:v>
                </c:pt>
                <c:pt idx="263">
                  <c:v>56297.3602</c:v>
                </c:pt>
              </c:numCache>
            </c:numRef>
          </c:yVal>
          <c:smooth val="1"/>
        </c:ser>
        <c:ser>
          <c:idx val="2"/>
          <c:order val="1"/>
          <c:tx>
            <c:v>Smoothed Width</c:v>
          </c:tx>
          <c:marker>
            <c:symbol val="none"/>
          </c:marker>
          <c:xVal>
            <c:numRef>
              <c:f>ChannelWidthAnalysis!$C$3:$C$266</c:f>
              <c:numCache>
                <c:formatCode>0.000</c:formatCode>
                <c:ptCount val="264"/>
                <c:pt idx="0">
                  <c:v>446.246581895</c:v>
                </c:pt>
                <c:pt idx="1">
                  <c:v>446.40734414</c:v>
                </c:pt>
                <c:pt idx="2">
                  <c:v>442.5686209613334</c:v>
                </c:pt>
                <c:pt idx="3">
                  <c:v>362.2204672814</c:v>
                </c:pt>
                <c:pt idx="4">
                  <c:v>305.8071388862</c:v>
                </c:pt>
                <c:pt idx="5">
                  <c:v>376.224819717</c:v>
                </c:pt>
                <c:pt idx="6">
                  <c:v>329.267300136</c:v>
                </c:pt>
                <c:pt idx="7">
                  <c:v>290.1833363553333</c:v>
                </c:pt>
                <c:pt idx="8">
                  <c:v>244.5886379571666</c:v>
                </c:pt>
                <c:pt idx="9">
                  <c:v>200.1201600316667</c:v>
                </c:pt>
                <c:pt idx="10">
                  <c:v>165.2872754924</c:v>
                </c:pt>
                <c:pt idx="11">
                  <c:v>150.4838044994333</c:v>
                </c:pt>
                <c:pt idx="12">
                  <c:v>137.7550925828667</c:v>
                </c:pt>
                <c:pt idx="13">
                  <c:v>115.8333921851</c:v>
                </c:pt>
                <c:pt idx="14">
                  <c:v>104.5049585179833</c:v>
                </c:pt>
                <c:pt idx="15">
                  <c:v>97.91426671798335</c:v>
                </c:pt>
                <c:pt idx="16">
                  <c:v>107.52437908025</c:v>
                </c:pt>
                <c:pt idx="17">
                  <c:v>118.42676013855</c:v>
                </c:pt>
                <c:pt idx="18">
                  <c:v>128.56476875545</c:v>
                </c:pt>
                <c:pt idx="19">
                  <c:v>143.1765018772167</c:v>
                </c:pt>
                <c:pt idx="20">
                  <c:v>152.300487579</c:v>
                </c:pt>
                <c:pt idx="21">
                  <c:v>156.5317513063333</c:v>
                </c:pt>
                <c:pt idx="22">
                  <c:v>167.0095310861667</c:v>
                </c:pt>
                <c:pt idx="23">
                  <c:v>187.5512782305</c:v>
                </c:pt>
                <c:pt idx="24">
                  <c:v>214.0250865261667</c:v>
                </c:pt>
                <c:pt idx="25">
                  <c:v>223.5704923168333</c:v>
                </c:pt>
                <c:pt idx="26">
                  <c:v>224.9068694801666</c:v>
                </c:pt>
                <c:pt idx="27">
                  <c:v>229.2025478491666</c:v>
                </c:pt>
                <c:pt idx="28">
                  <c:v>224.3821571496667</c:v>
                </c:pt>
                <c:pt idx="29">
                  <c:v>209.9389645235</c:v>
                </c:pt>
                <c:pt idx="30">
                  <c:v>191.4230388153333</c:v>
                </c:pt>
                <c:pt idx="31">
                  <c:v>180.129690828</c:v>
                </c:pt>
                <c:pt idx="32">
                  <c:v>180.4659624021666</c:v>
                </c:pt>
                <c:pt idx="33">
                  <c:v>179.5106365938333</c:v>
                </c:pt>
                <c:pt idx="34">
                  <c:v>174.8609815575</c:v>
                </c:pt>
                <c:pt idx="35">
                  <c:v>172.1561662976667</c:v>
                </c:pt>
                <c:pt idx="36">
                  <c:v>175.0941668995</c:v>
                </c:pt>
                <c:pt idx="37">
                  <c:v>184.9354952298334</c:v>
                </c:pt>
                <c:pt idx="38">
                  <c:v>200.279228068</c:v>
                </c:pt>
                <c:pt idx="39">
                  <c:v>203.7101248728333</c:v>
                </c:pt>
                <c:pt idx="40">
                  <c:v>214.2962126633333</c:v>
                </c:pt>
                <c:pt idx="41">
                  <c:v>243.241012181</c:v>
                </c:pt>
                <c:pt idx="42">
                  <c:v>275.8559083976666</c:v>
                </c:pt>
                <c:pt idx="43">
                  <c:v>306.216035733</c:v>
                </c:pt>
                <c:pt idx="44">
                  <c:v>334.7867291858333</c:v>
                </c:pt>
                <c:pt idx="45">
                  <c:v>357.26228077</c:v>
                </c:pt>
                <c:pt idx="46">
                  <c:v>375.2957848051666</c:v>
                </c:pt>
                <c:pt idx="47">
                  <c:v>355.3202458961666</c:v>
                </c:pt>
                <c:pt idx="48">
                  <c:v>319.809673914</c:v>
                </c:pt>
                <c:pt idx="49">
                  <c:v>285.9745480906667</c:v>
                </c:pt>
                <c:pt idx="50">
                  <c:v>240.9737574743334</c:v>
                </c:pt>
                <c:pt idx="51">
                  <c:v>216.2438000301667</c:v>
                </c:pt>
                <c:pt idx="52">
                  <c:v>208.8453977733333</c:v>
                </c:pt>
                <c:pt idx="53">
                  <c:v>217.590068467</c:v>
                </c:pt>
                <c:pt idx="54">
                  <c:v>206.9247001975</c:v>
                </c:pt>
                <c:pt idx="55">
                  <c:v>197.6894633001666</c:v>
                </c:pt>
                <c:pt idx="56">
                  <c:v>198.0576829578333</c:v>
                </c:pt>
                <c:pt idx="57">
                  <c:v>204.8570791855</c:v>
                </c:pt>
                <c:pt idx="58">
                  <c:v>221.3694793986666</c:v>
                </c:pt>
                <c:pt idx="59">
                  <c:v>257.3461278868333</c:v>
                </c:pt>
                <c:pt idx="60">
                  <c:v>312.934440244</c:v>
                </c:pt>
                <c:pt idx="61">
                  <c:v>347.4661376436667</c:v>
                </c:pt>
                <c:pt idx="62">
                  <c:v>362.33229536</c:v>
                </c:pt>
                <c:pt idx="63">
                  <c:v>363.8020371696666</c:v>
                </c:pt>
                <c:pt idx="64">
                  <c:v>324.7018288161666</c:v>
                </c:pt>
                <c:pt idx="65">
                  <c:v>257.3916560158333</c:v>
                </c:pt>
                <c:pt idx="66">
                  <c:v>202.3766710391666</c:v>
                </c:pt>
                <c:pt idx="67">
                  <c:v>174.5687034571667</c:v>
                </c:pt>
                <c:pt idx="68">
                  <c:v>168.4762318491667</c:v>
                </c:pt>
                <c:pt idx="69">
                  <c:v>159.6970612688333</c:v>
                </c:pt>
                <c:pt idx="70">
                  <c:v>180.0485459705</c:v>
                </c:pt>
                <c:pt idx="71">
                  <c:v>209.0190604938333</c:v>
                </c:pt>
                <c:pt idx="72">
                  <c:v>212.1326986336667</c:v>
                </c:pt>
                <c:pt idx="73">
                  <c:v>215.753029937</c:v>
                </c:pt>
                <c:pt idx="74">
                  <c:v>221.2876699865</c:v>
                </c:pt>
                <c:pt idx="75">
                  <c:v>222.4944452173333</c:v>
                </c:pt>
                <c:pt idx="76">
                  <c:v>232.9851884655</c:v>
                </c:pt>
                <c:pt idx="77">
                  <c:v>235.9184973678333</c:v>
                </c:pt>
                <c:pt idx="78">
                  <c:v>247.713452082</c:v>
                </c:pt>
                <c:pt idx="79">
                  <c:v>243.1558502518333</c:v>
                </c:pt>
                <c:pt idx="80">
                  <c:v>237.2600202931667</c:v>
                </c:pt>
                <c:pt idx="81">
                  <c:v>230.1802498933333</c:v>
                </c:pt>
                <c:pt idx="82">
                  <c:v>197.4730948325</c:v>
                </c:pt>
                <c:pt idx="83">
                  <c:v>168.377215687</c:v>
                </c:pt>
                <c:pt idx="84">
                  <c:v>158.4311767608333</c:v>
                </c:pt>
                <c:pt idx="85">
                  <c:v>162.631454429</c:v>
                </c:pt>
                <c:pt idx="86">
                  <c:v>159.1016172608333</c:v>
                </c:pt>
                <c:pt idx="87">
                  <c:v>160.490814369</c:v>
                </c:pt>
                <c:pt idx="88">
                  <c:v>163.517684288</c:v>
                </c:pt>
                <c:pt idx="89">
                  <c:v>175.8005336268334</c:v>
                </c:pt>
                <c:pt idx="90">
                  <c:v>186.779582217</c:v>
                </c:pt>
                <c:pt idx="91">
                  <c:v>190.0024464433333</c:v>
                </c:pt>
                <c:pt idx="92">
                  <c:v>197.7432178481667</c:v>
                </c:pt>
                <c:pt idx="93">
                  <c:v>210.280411674</c:v>
                </c:pt>
                <c:pt idx="94">
                  <c:v>219.0266009888333</c:v>
                </c:pt>
                <c:pt idx="95">
                  <c:v>213.5447485141667</c:v>
                </c:pt>
                <c:pt idx="96">
                  <c:v>211.9524013161667</c:v>
                </c:pt>
                <c:pt idx="97">
                  <c:v>247.70630124</c:v>
                </c:pt>
                <c:pt idx="98">
                  <c:v>246.7276951508333</c:v>
                </c:pt>
                <c:pt idx="99">
                  <c:v>243.4219557423333</c:v>
                </c:pt>
                <c:pt idx="100">
                  <c:v>268.8186913173334</c:v>
                </c:pt>
                <c:pt idx="101">
                  <c:v>294.3068542415</c:v>
                </c:pt>
                <c:pt idx="102">
                  <c:v>317.8412446605</c:v>
                </c:pt>
                <c:pt idx="103">
                  <c:v>308.5940410228333</c:v>
                </c:pt>
                <c:pt idx="104">
                  <c:v>319.983548707</c:v>
                </c:pt>
                <c:pt idx="105">
                  <c:v>327.9578434768333</c:v>
                </c:pt>
                <c:pt idx="106">
                  <c:v>312.0041286831666</c:v>
                </c:pt>
                <c:pt idx="107">
                  <c:v>294.7920753933333</c:v>
                </c:pt>
                <c:pt idx="108">
                  <c:v>267.0053899685</c:v>
                </c:pt>
                <c:pt idx="109">
                  <c:v>237.1821863701666</c:v>
                </c:pt>
                <c:pt idx="110">
                  <c:v>234.1714661236666</c:v>
                </c:pt>
                <c:pt idx="111">
                  <c:v>238.416868435</c:v>
                </c:pt>
                <c:pt idx="112">
                  <c:v>228.594132433</c:v>
                </c:pt>
                <c:pt idx="113">
                  <c:v>211.1024557855</c:v>
                </c:pt>
                <c:pt idx="114">
                  <c:v>213.3408253948333</c:v>
                </c:pt>
                <c:pt idx="115">
                  <c:v>238.640153971</c:v>
                </c:pt>
                <c:pt idx="116">
                  <c:v>243.502995829</c:v>
                </c:pt>
                <c:pt idx="117">
                  <c:v>237.6128106921666</c:v>
                </c:pt>
                <c:pt idx="118">
                  <c:v>239.906397497</c:v>
                </c:pt>
                <c:pt idx="119">
                  <c:v>259.2145245848333</c:v>
                </c:pt>
                <c:pt idx="120">
                  <c:v>264.5853385218333</c:v>
                </c:pt>
                <c:pt idx="121">
                  <c:v>260.3845316266666</c:v>
                </c:pt>
                <c:pt idx="122">
                  <c:v>266.2814860073333</c:v>
                </c:pt>
                <c:pt idx="123">
                  <c:v>284.6561916061667</c:v>
                </c:pt>
                <c:pt idx="124">
                  <c:v>322.7267788965</c:v>
                </c:pt>
                <c:pt idx="125">
                  <c:v>368.211779124</c:v>
                </c:pt>
                <c:pt idx="126">
                  <c:v>404.6498608023333</c:v>
                </c:pt>
                <c:pt idx="127">
                  <c:v>425.9025688766666</c:v>
                </c:pt>
                <c:pt idx="128">
                  <c:v>435.6928100116667</c:v>
                </c:pt>
                <c:pt idx="129">
                  <c:v>432.8767405878334</c:v>
                </c:pt>
                <c:pt idx="130">
                  <c:v>389.4249749553333</c:v>
                </c:pt>
                <c:pt idx="131">
                  <c:v>330.4349158548334</c:v>
                </c:pt>
                <c:pt idx="132">
                  <c:v>296.2737668503333</c:v>
                </c:pt>
                <c:pt idx="133">
                  <c:v>282.472752276</c:v>
                </c:pt>
                <c:pt idx="134">
                  <c:v>279.1742806445</c:v>
                </c:pt>
                <c:pt idx="135">
                  <c:v>274.6863580151667</c:v>
                </c:pt>
                <c:pt idx="136">
                  <c:v>284.8357409583334</c:v>
                </c:pt>
                <c:pt idx="137">
                  <c:v>286.1541338908333</c:v>
                </c:pt>
                <c:pt idx="138">
                  <c:v>273.7813109628333</c:v>
                </c:pt>
                <c:pt idx="139">
                  <c:v>260.5268637206666</c:v>
                </c:pt>
                <c:pt idx="140">
                  <c:v>231.8412509851667</c:v>
                </c:pt>
                <c:pt idx="141">
                  <c:v>215.4285281253333</c:v>
                </c:pt>
                <c:pt idx="142">
                  <c:v>226.4933879565</c:v>
                </c:pt>
                <c:pt idx="143">
                  <c:v>275.5517993181667</c:v>
                </c:pt>
                <c:pt idx="144">
                  <c:v>302.0674123703333</c:v>
                </c:pt>
                <c:pt idx="145">
                  <c:v>297.0617287498333</c:v>
                </c:pt>
                <c:pt idx="146">
                  <c:v>291.6883896165</c:v>
                </c:pt>
                <c:pt idx="147">
                  <c:v>283.331581993</c:v>
                </c:pt>
                <c:pt idx="148">
                  <c:v>254.3710872008334</c:v>
                </c:pt>
                <c:pt idx="149">
                  <c:v>242.3939835405</c:v>
                </c:pt>
                <c:pt idx="150">
                  <c:v>251.3596572741667</c:v>
                </c:pt>
                <c:pt idx="151">
                  <c:v>246.2870248606667</c:v>
                </c:pt>
                <c:pt idx="152">
                  <c:v>249.7810208878333</c:v>
                </c:pt>
                <c:pt idx="153">
                  <c:v>268.40464798</c:v>
                </c:pt>
                <c:pt idx="154">
                  <c:v>278.977925678</c:v>
                </c:pt>
                <c:pt idx="155">
                  <c:v>248.5384652916667</c:v>
                </c:pt>
                <c:pt idx="156">
                  <c:v>210.3513413003333</c:v>
                </c:pt>
                <c:pt idx="157">
                  <c:v>200.4007231848333</c:v>
                </c:pt>
                <c:pt idx="158">
                  <c:v>205.2007271296667</c:v>
                </c:pt>
                <c:pt idx="159">
                  <c:v>222.1710533665</c:v>
                </c:pt>
                <c:pt idx="160">
                  <c:v>257.1670555025</c:v>
                </c:pt>
                <c:pt idx="161">
                  <c:v>275.9753304583333</c:v>
                </c:pt>
                <c:pt idx="162">
                  <c:v>298.035546831</c:v>
                </c:pt>
                <c:pt idx="163">
                  <c:v>356.2532196335</c:v>
                </c:pt>
                <c:pt idx="164">
                  <c:v>384.3684178938333</c:v>
                </c:pt>
                <c:pt idx="165">
                  <c:v>383.6629350723333</c:v>
                </c:pt>
                <c:pt idx="166">
                  <c:v>378.6167792583333</c:v>
                </c:pt>
                <c:pt idx="167">
                  <c:v>392.2353400118333</c:v>
                </c:pt>
                <c:pt idx="168">
                  <c:v>405.0866404256667</c:v>
                </c:pt>
                <c:pt idx="169">
                  <c:v>360.1141605015</c:v>
                </c:pt>
                <c:pt idx="170">
                  <c:v>332.5870176898333</c:v>
                </c:pt>
                <c:pt idx="171">
                  <c:v>318.23870062</c:v>
                </c:pt>
                <c:pt idx="172">
                  <c:v>310.9043946105</c:v>
                </c:pt>
                <c:pt idx="173">
                  <c:v>308.359093691</c:v>
                </c:pt>
                <c:pt idx="174">
                  <c:v>288.3108574685</c:v>
                </c:pt>
                <c:pt idx="175">
                  <c:v>288.2913617671666</c:v>
                </c:pt>
                <c:pt idx="176">
                  <c:v>321.011198641</c:v>
                </c:pt>
                <c:pt idx="177">
                  <c:v>350.4226800966666</c:v>
                </c:pt>
                <c:pt idx="178">
                  <c:v>379.7307505113333</c:v>
                </c:pt>
                <c:pt idx="179">
                  <c:v>416.8177971773334</c:v>
                </c:pt>
                <c:pt idx="180">
                  <c:v>451.9663108423333</c:v>
                </c:pt>
                <c:pt idx="181">
                  <c:v>476.869244631</c:v>
                </c:pt>
                <c:pt idx="182">
                  <c:v>469.1258950133333</c:v>
                </c:pt>
                <c:pt idx="183">
                  <c:v>453.6467617063333</c:v>
                </c:pt>
                <c:pt idx="184">
                  <c:v>421.3267701391666</c:v>
                </c:pt>
                <c:pt idx="185">
                  <c:v>375.6488696525</c:v>
                </c:pt>
                <c:pt idx="186">
                  <c:v>367.1203345353333</c:v>
                </c:pt>
                <c:pt idx="187">
                  <c:v>373.722494025</c:v>
                </c:pt>
                <c:pt idx="188">
                  <c:v>389.5219466938333</c:v>
                </c:pt>
                <c:pt idx="189">
                  <c:v>429.2437201391666</c:v>
                </c:pt>
                <c:pt idx="190">
                  <c:v>488.7772130016667</c:v>
                </c:pt>
                <c:pt idx="191">
                  <c:v>484.981032095</c:v>
                </c:pt>
                <c:pt idx="192">
                  <c:v>500.9156630053333</c:v>
                </c:pt>
                <c:pt idx="193">
                  <c:v>457.1072780729999</c:v>
                </c:pt>
                <c:pt idx="194">
                  <c:v>399.9165949116667</c:v>
                </c:pt>
                <c:pt idx="195">
                  <c:v>317.5773073203333</c:v>
                </c:pt>
                <c:pt idx="196">
                  <c:v>239.6715776973333</c:v>
                </c:pt>
                <c:pt idx="197">
                  <c:v>314.8175843111666</c:v>
                </c:pt>
                <c:pt idx="198">
                  <c:v>355.4972734861667</c:v>
                </c:pt>
                <c:pt idx="199">
                  <c:v>449.3040661226666</c:v>
                </c:pt>
                <c:pt idx="200">
                  <c:v>542.0794430363333</c:v>
                </c:pt>
                <c:pt idx="201">
                  <c:v>591.948365353</c:v>
                </c:pt>
                <c:pt idx="202">
                  <c:v>627.8625685679999</c:v>
                </c:pt>
                <c:pt idx="203">
                  <c:v>578.3069543398333</c:v>
                </c:pt>
                <c:pt idx="204">
                  <c:v>524.2909073701667</c:v>
                </c:pt>
                <c:pt idx="205">
                  <c:v>473.0614445831667</c:v>
                </c:pt>
                <c:pt idx="206">
                  <c:v>421.796336329</c:v>
                </c:pt>
                <c:pt idx="207">
                  <c:v>404.0819946388333</c:v>
                </c:pt>
                <c:pt idx="208">
                  <c:v>368.9108858733333</c:v>
                </c:pt>
                <c:pt idx="209">
                  <c:v>323.64048841</c:v>
                </c:pt>
                <c:pt idx="210">
                  <c:v>288.8936836465001</c:v>
                </c:pt>
                <c:pt idx="211">
                  <c:v>256.0457319753334</c:v>
                </c:pt>
                <c:pt idx="212">
                  <c:v>240.7610887496667</c:v>
                </c:pt>
                <c:pt idx="213">
                  <c:v>250.8199778238333</c:v>
                </c:pt>
                <c:pt idx="214">
                  <c:v>281.9028519681667</c:v>
                </c:pt>
                <c:pt idx="215">
                  <c:v>324.568821087</c:v>
                </c:pt>
                <c:pt idx="216">
                  <c:v>361.495466864</c:v>
                </c:pt>
                <c:pt idx="217">
                  <c:v>403.802619281</c:v>
                </c:pt>
                <c:pt idx="218">
                  <c:v>436.245298451</c:v>
                </c:pt>
                <c:pt idx="219">
                  <c:v>442.5709314603333</c:v>
                </c:pt>
                <c:pt idx="220">
                  <c:v>444.5681972158333</c:v>
                </c:pt>
                <c:pt idx="221">
                  <c:v>436.3887766451667</c:v>
                </c:pt>
                <c:pt idx="222">
                  <c:v>433.6963538645</c:v>
                </c:pt>
                <c:pt idx="223">
                  <c:v>430.8122632079999</c:v>
                </c:pt>
                <c:pt idx="224">
                  <c:v>440.994945331</c:v>
                </c:pt>
                <c:pt idx="225">
                  <c:v>465.3565801</c:v>
                </c:pt>
                <c:pt idx="226">
                  <c:v>478.858438717</c:v>
                </c:pt>
                <c:pt idx="227">
                  <c:v>490.1778459461666</c:v>
                </c:pt>
                <c:pt idx="228">
                  <c:v>506.3629412248333</c:v>
                </c:pt>
                <c:pt idx="229">
                  <c:v>533.8266415335</c:v>
                </c:pt>
                <c:pt idx="230">
                  <c:v>547.9710140218332</c:v>
                </c:pt>
                <c:pt idx="231">
                  <c:v>556.4149927223333</c:v>
                </c:pt>
                <c:pt idx="232">
                  <c:v>578.4108124696666</c:v>
                </c:pt>
                <c:pt idx="233">
                  <c:v>610.9215019540001</c:v>
                </c:pt>
                <c:pt idx="234">
                  <c:v>636.9363115685</c:v>
                </c:pt>
                <c:pt idx="235">
                  <c:v>647.6574602696665</c:v>
                </c:pt>
                <c:pt idx="236">
                  <c:v>670.338475264</c:v>
                </c:pt>
                <c:pt idx="237">
                  <c:v>699.6945236603332</c:v>
                </c:pt>
                <c:pt idx="238">
                  <c:v>723.4205222408333</c:v>
                </c:pt>
                <c:pt idx="239">
                  <c:v>753.5560504915001</c:v>
                </c:pt>
                <c:pt idx="240">
                  <c:v>783.5027554313333</c:v>
                </c:pt>
                <c:pt idx="241">
                  <c:v>825.2191580953335</c:v>
                </c:pt>
                <c:pt idx="242">
                  <c:v>879.2376923134999</c:v>
                </c:pt>
                <c:pt idx="243">
                  <c:v>947.8785169808333</c:v>
                </c:pt>
                <c:pt idx="244">
                  <c:v>1070.1826596565</c:v>
                </c:pt>
                <c:pt idx="245">
                  <c:v>1189.834625184833</c:v>
                </c:pt>
                <c:pt idx="246">
                  <c:v>1348.196080957333</c:v>
                </c:pt>
                <c:pt idx="247">
                  <c:v>1489.303111175</c:v>
                </c:pt>
                <c:pt idx="248">
                  <c:v>1639.617970388333</c:v>
                </c:pt>
                <c:pt idx="249">
                  <c:v>1731.357224113333</c:v>
                </c:pt>
                <c:pt idx="250">
                  <c:v>1766.078014711667</c:v>
                </c:pt>
                <c:pt idx="251">
                  <c:v>1785.015351553333</c:v>
                </c:pt>
                <c:pt idx="252">
                  <c:v>1719.026388358333</c:v>
                </c:pt>
                <c:pt idx="253">
                  <c:v>1619.338276861667</c:v>
                </c:pt>
                <c:pt idx="254">
                  <c:v>1481.98015193</c:v>
                </c:pt>
                <c:pt idx="255">
                  <c:v>1378.398564465</c:v>
                </c:pt>
                <c:pt idx="256">
                  <c:v>1309.937719128333</c:v>
                </c:pt>
                <c:pt idx="257">
                  <c:v>1258.822952463333</c:v>
                </c:pt>
                <c:pt idx="258">
                  <c:v>1182.667960117</c:v>
                </c:pt>
                <c:pt idx="259">
                  <c:v>1158.232598750333</c:v>
                </c:pt>
                <c:pt idx="260">
                  <c:v>1152.010749903667</c:v>
                </c:pt>
                <c:pt idx="261">
                  <c:v>1092.398033164833</c:v>
                </c:pt>
                <c:pt idx="262">
                  <c:v>1006.643431889</c:v>
                </c:pt>
                <c:pt idx="263">
                  <c:v>850.8575977358336</c:v>
                </c:pt>
              </c:numCache>
            </c:numRef>
          </c:xVal>
          <c:yVal>
            <c:numRef>
              <c:f>ChannelWidthAnalysis!$A$3:$A$266</c:f>
              <c:numCache>
                <c:formatCode>0.000</c:formatCode>
                <c:ptCount val="264"/>
                <c:pt idx="0">
                  <c:v>1003.2517</c:v>
                </c:pt>
                <c:pt idx="1">
                  <c:v>1182.7356</c:v>
                </c:pt>
                <c:pt idx="2">
                  <c:v>1392.4152</c:v>
                </c:pt>
                <c:pt idx="3">
                  <c:v>1603.2205</c:v>
                </c:pt>
                <c:pt idx="4">
                  <c:v>1785.5602</c:v>
                </c:pt>
                <c:pt idx="5">
                  <c:v>1995.2528</c:v>
                </c:pt>
                <c:pt idx="6">
                  <c:v>2180.0594</c:v>
                </c:pt>
                <c:pt idx="7">
                  <c:v>2408.4016</c:v>
                </c:pt>
                <c:pt idx="8">
                  <c:v>2605.9585</c:v>
                </c:pt>
                <c:pt idx="9">
                  <c:v>2803.7854</c:v>
                </c:pt>
                <c:pt idx="10">
                  <c:v>2994.8574</c:v>
                </c:pt>
                <c:pt idx="11">
                  <c:v>3192.2352</c:v>
                </c:pt>
                <c:pt idx="12">
                  <c:v>3389.0155</c:v>
                </c:pt>
                <c:pt idx="13">
                  <c:v>3584.6733</c:v>
                </c:pt>
                <c:pt idx="14">
                  <c:v>3803.8773</c:v>
                </c:pt>
                <c:pt idx="15">
                  <c:v>3983.8553</c:v>
                </c:pt>
                <c:pt idx="16">
                  <c:v>4196.2589</c:v>
                </c:pt>
                <c:pt idx="17">
                  <c:v>4403.7001</c:v>
                </c:pt>
                <c:pt idx="18">
                  <c:v>4577.5003</c:v>
                </c:pt>
                <c:pt idx="19">
                  <c:v>4773.7651</c:v>
                </c:pt>
                <c:pt idx="20">
                  <c:v>4992.5484</c:v>
                </c:pt>
                <c:pt idx="21">
                  <c:v>5179.8923</c:v>
                </c:pt>
                <c:pt idx="22">
                  <c:v>5395.1955</c:v>
                </c:pt>
                <c:pt idx="23">
                  <c:v>5587.6877</c:v>
                </c:pt>
                <c:pt idx="24">
                  <c:v>5791.0151</c:v>
                </c:pt>
                <c:pt idx="25">
                  <c:v>5986.2845</c:v>
                </c:pt>
                <c:pt idx="26">
                  <c:v>6177.2434</c:v>
                </c:pt>
                <c:pt idx="27">
                  <c:v>6392.1149</c:v>
                </c:pt>
                <c:pt idx="28">
                  <c:v>6580.0963</c:v>
                </c:pt>
                <c:pt idx="29">
                  <c:v>6779.4155</c:v>
                </c:pt>
                <c:pt idx="30">
                  <c:v>6988.0237</c:v>
                </c:pt>
                <c:pt idx="31">
                  <c:v>7198.7704</c:v>
                </c:pt>
                <c:pt idx="32">
                  <c:v>7370.8554</c:v>
                </c:pt>
                <c:pt idx="33">
                  <c:v>7585.4735</c:v>
                </c:pt>
                <c:pt idx="34">
                  <c:v>7783.0269</c:v>
                </c:pt>
                <c:pt idx="35">
                  <c:v>7992.7265</c:v>
                </c:pt>
                <c:pt idx="36">
                  <c:v>8178.9649</c:v>
                </c:pt>
                <c:pt idx="37">
                  <c:v>8370.5902</c:v>
                </c:pt>
                <c:pt idx="38">
                  <c:v>8594.6754</c:v>
                </c:pt>
                <c:pt idx="39">
                  <c:v>8788.357099999999</c:v>
                </c:pt>
                <c:pt idx="40">
                  <c:v>8978.635899999999</c:v>
                </c:pt>
                <c:pt idx="41">
                  <c:v>9188.4267</c:v>
                </c:pt>
                <c:pt idx="42">
                  <c:v>9408.2918</c:v>
                </c:pt>
                <c:pt idx="43">
                  <c:v>9582.921899999999</c:v>
                </c:pt>
                <c:pt idx="44">
                  <c:v>9779.561600000001</c:v>
                </c:pt>
                <c:pt idx="45">
                  <c:v>9983.2942</c:v>
                </c:pt>
                <c:pt idx="46">
                  <c:v>10171.4981</c:v>
                </c:pt>
                <c:pt idx="47">
                  <c:v>10378.8329</c:v>
                </c:pt>
                <c:pt idx="48">
                  <c:v>10584.3053</c:v>
                </c:pt>
                <c:pt idx="49">
                  <c:v>10788.4679</c:v>
                </c:pt>
                <c:pt idx="50">
                  <c:v>10987.1146</c:v>
                </c:pt>
                <c:pt idx="51">
                  <c:v>11184.3015</c:v>
                </c:pt>
                <c:pt idx="52">
                  <c:v>11369.134</c:v>
                </c:pt>
                <c:pt idx="53">
                  <c:v>11579.1258</c:v>
                </c:pt>
                <c:pt idx="54">
                  <c:v>11774.788</c:v>
                </c:pt>
                <c:pt idx="55">
                  <c:v>11981.7272</c:v>
                </c:pt>
                <c:pt idx="56">
                  <c:v>12173.4519</c:v>
                </c:pt>
                <c:pt idx="57">
                  <c:v>12367.9138</c:v>
                </c:pt>
                <c:pt idx="58">
                  <c:v>12566.331</c:v>
                </c:pt>
                <c:pt idx="59">
                  <c:v>12773.668</c:v>
                </c:pt>
                <c:pt idx="60">
                  <c:v>12969.2594</c:v>
                </c:pt>
                <c:pt idx="61">
                  <c:v>13185.3038</c:v>
                </c:pt>
                <c:pt idx="62">
                  <c:v>13370.1807</c:v>
                </c:pt>
                <c:pt idx="63">
                  <c:v>13590.4457</c:v>
                </c:pt>
                <c:pt idx="64">
                  <c:v>13781.9998</c:v>
                </c:pt>
                <c:pt idx="65">
                  <c:v>13964.6632</c:v>
                </c:pt>
                <c:pt idx="66">
                  <c:v>14185.4104</c:v>
                </c:pt>
                <c:pt idx="67">
                  <c:v>14368.6122</c:v>
                </c:pt>
                <c:pt idx="68">
                  <c:v>14778.4098</c:v>
                </c:pt>
                <c:pt idx="69">
                  <c:v>14957.6139</c:v>
                </c:pt>
                <c:pt idx="70">
                  <c:v>15169.8147</c:v>
                </c:pt>
                <c:pt idx="71">
                  <c:v>15374.9821</c:v>
                </c:pt>
                <c:pt idx="72">
                  <c:v>15574.8286</c:v>
                </c:pt>
                <c:pt idx="73">
                  <c:v>15755.1102</c:v>
                </c:pt>
                <c:pt idx="74">
                  <c:v>15965.3265</c:v>
                </c:pt>
                <c:pt idx="75">
                  <c:v>16371.9777</c:v>
                </c:pt>
                <c:pt idx="76">
                  <c:v>16563.9135</c:v>
                </c:pt>
                <c:pt idx="77">
                  <c:v>16776.3007</c:v>
                </c:pt>
                <c:pt idx="78">
                  <c:v>16960.1495</c:v>
                </c:pt>
                <c:pt idx="79">
                  <c:v>17169.4223</c:v>
                </c:pt>
                <c:pt idx="80">
                  <c:v>17382.1203</c:v>
                </c:pt>
                <c:pt idx="81">
                  <c:v>17558.3242</c:v>
                </c:pt>
                <c:pt idx="82">
                  <c:v>17782.5461</c:v>
                </c:pt>
                <c:pt idx="83">
                  <c:v>17952.7752</c:v>
                </c:pt>
                <c:pt idx="84">
                  <c:v>18162.7345</c:v>
                </c:pt>
                <c:pt idx="85">
                  <c:v>18363.8485</c:v>
                </c:pt>
                <c:pt idx="86">
                  <c:v>18558.9134</c:v>
                </c:pt>
                <c:pt idx="87">
                  <c:v>18750.8008</c:v>
                </c:pt>
                <c:pt idx="88">
                  <c:v>18967.7263</c:v>
                </c:pt>
                <c:pt idx="89">
                  <c:v>19173.1244</c:v>
                </c:pt>
                <c:pt idx="90">
                  <c:v>19353.6498</c:v>
                </c:pt>
                <c:pt idx="91">
                  <c:v>19561.6157</c:v>
                </c:pt>
                <c:pt idx="92">
                  <c:v>19757.0337</c:v>
                </c:pt>
                <c:pt idx="93">
                  <c:v>19955.6059</c:v>
                </c:pt>
                <c:pt idx="94">
                  <c:v>20156.061</c:v>
                </c:pt>
                <c:pt idx="95">
                  <c:v>20356.8553</c:v>
                </c:pt>
                <c:pt idx="96">
                  <c:v>20560.7285</c:v>
                </c:pt>
                <c:pt idx="97">
                  <c:v>20753.2201</c:v>
                </c:pt>
                <c:pt idx="98">
                  <c:v>20964.0916</c:v>
                </c:pt>
                <c:pt idx="99">
                  <c:v>21156.2072</c:v>
                </c:pt>
                <c:pt idx="100">
                  <c:v>21378.313</c:v>
                </c:pt>
                <c:pt idx="101">
                  <c:v>21561.531</c:v>
                </c:pt>
                <c:pt idx="102">
                  <c:v>21767.6052</c:v>
                </c:pt>
                <c:pt idx="103">
                  <c:v>21963.9144</c:v>
                </c:pt>
                <c:pt idx="104">
                  <c:v>22153.5142</c:v>
                </c:pt>
                <c:pt idx="105">
                  <c:v>22362.3709</c:v>
                </c:pt>
                <c:pt idx="106">
                  <c:v>22547.7363</c:v>
                </c:pt>
                <c:pt idx="107">
                  <c:v>22759.9212</c:v>
                </c:pt>
                <c:pt idx="108">
                  <c:v>22941.1936</c:v>
                </c:pt>
                <c:pt idx="109">
                  <c:v>23150.735</c:v>
                </c:pt>
                <c:pt idx="110">
                  <c:v>23362.0975</c:v>
                </c:pt>
                <c:pt idx="111">
                  <c:v>23548.361</c:v>
                </c:pt>
                <c:pt idx="112">
                  <c:v>23758.3601</c:v>
                </c:pt>
                <c:pt idx="113">
                  <c:v>23953.4712</c:v>
                </c:pt>
                <c:pt idx="114">
                  <c:v>24145.4761</c:v>
                </c:pt>
                <c:pt idx="115">
                  <c:v>24345.1683</c:v>
                </c:pt>
                <c:pt idx="116">
                  <c:v>24551.6308</c:v>
                </c:pt>
                <c:pt idx="117">
                  <c:v>24744.8074</c:v>
                </c:pt>
                <c:pt idx="118">
                  <c:v>24952.9155</c:v>
                </c:pt>
                <c:pt idx="119">
                  <c:v>25157.0102</c:v>
                </c:pt>
                <c:pt idx="120">
                  <c:v>25350.0145</c:v>
                </c:pt>
                <c:pt idx="121">
                  <c:v>25554.1235</c:v>
                </c:pt>
                <c:pt idx="122">
                  <c:v>25733.6457</c:v>
                </c:pt>
                <c:pt idx="123">
                  <c:v>25948.7301</c:v>
                </c:pt>
                <c:pt idx="124">
                  <c:v>26132.0591</c:v>
                </c:pt>
                <c:pt idx="125">
                  <c:v>26356.3919</c:v>
                </c:pt>
                <c:pt idx="126">
                  <c:v>26534.4577</c:v>
                </c:pt>
                <c:pt idx="127">
                  <c:v>26746.6022</c:v>
                </c:pt>
                <c:pt idx="128">
                  <c:v>26952.627</c:v>
                </c:pt>
                <c:pt idx="129">
                  <c:v>27135.094</c:v>
                </c:pt>
                <c:pt idx="130">
                  <c:v>27356.1294</c:v>
                </c:pt>
                <c:pt idx="131">
                  <c:v>27547.7004</c:v>
                </c:pt>
                <c:pt idx="132">
                  <c:v>27746.7719</c:v>
                </c:pt>
                <c:pt idx="133">
                  <c:v>27949.5522</c:v>
                </c:pt>
                <c:pt idx="134">
                  <c:v>28149.7469</c:v>
                </c:pt>
                <c:pt idx="135">
                  <c:v>28333.505</c:v>
                </c:pt>
                <c:pt idx="136">
                  <c:v>28546.7744</c:v>
                </c:pt>
                <c:pt idx="137">
                  <c:v>28727.8781</c:v>
                </c:pt>
                <c:pt idx="138">
                  <c:v>28938.4914</c:v>
                </c:pt>
                <c:pt idx="139">
                  <c:v>29350.6463</c:v>
                </c:pt>
                <c:pt idx="140">
                  <c:v>29537.0853</c:v>
                </c:pt>
                <c:pt idx="141">
                  <c:v>29750.0616</c:v>
                </c:pt>
                <c:pt idx="142">
                  <c:v>29930.6195</c:v>
                </c:pt>
                <c:pt idx="143">
                  <c:v>30145.9696</c:v>
                </c:pt>
                <c:pt idx="144">
                  <c:v>30339.8642</c:v>
                </c:pt>
                <c:pt idx="145">
                  <c:v>30544.9155</c:v>
                </c:pt>
                <c:pt idx="146">
                  <c:v>30735.2909</c:v>
                </c:pt>
                <c:pt idx="147">
                  <c:v>30950.9752</c:v>
                </c:pt>
                <c:pt idx="148">
                  <c:v>31145.7287</c:v>
                </c:pt>
                <c:pt idx="149">
                  <c:v>31536.2773</c:v>
                </c:pt>
                <c:pt idx="150">
                  <c:v>31739.9146</c:v>
                </c:pt>
                <c:pt idx="151">
                  <c:v>31937.88</c:v>
                </c:pt>
                <c:pt idx="152">
                  <c:v>32144.7228</c:v>
                </c:pt>
                <c:pt idx="153">
                  <c:v>32337.7206</c:v>
                </c:pt>
                <c:pt idx="154">
                  <c:v>32546.2986</c:v>
                </c:pt>
                <c:pt idx="155">
                  <c:v>32744.0359</c:v>
                </c:pt>
                <c:pt idx="156">
                  <c:v>32924.8264</c:v>
                </c:pt>
                <c:pt idx="157">
                  <c:v>33142.6227</c:v>
                </c:pt>
                <c:pt idx="158">
                  <c:v>33340.7172</c:v>
                </c:pt>
                <c:pt idx="159">
                  <c:v>33542.1709</c:v>
                </c:pt>
                <c:pt idx="160">
                  <c:v>33735.3635</c:v>
                </c:pt>
                <c:pt idx="161">
                  <c:v>34135.2496</c:v>
                </c:pt>
                <c:pt idx="162">
                  <c:v>34338.0683</c:v>
                </c:pt>
                <c:pt idx="163">
                  <c:v>34523.3581</c:v>
                </c:pt>
                <c:pt idx="164">
                  <c:v>34732.4814</c:v>
                </c:pt>
                <c:pt idx="165">
                  <c:v>34926.7598</c:v>
                </c:pt>
                <c:pt idx="166">
                  <c:v>35126.4327</c:v>
                </c:pt>
                <c:pt idx="167">
                  <c:v>35321.5107</c:v>
                </c:pt>
                <c:pt idx="168">
                  <c:v>35529.2712</c:v>
                </c:pt>
                <c:pt idx="169">
                  <c:v>35727.3902</c:v>
                </c:pt>
                <c:pt idx="170">
                  <c:v>35925.8758</c:v>
                </c:pt>
                <c:pt idx="171">
                  <c:v>36139.125</c:v>
                </c:pt>
                <c:pt idx="172">
                  <c:v>36329.8161</c:v>
                </c:pt>
                <c:pt idx="173">
                  <c:v>36531.7568</c:v>
                </c:pt>
                <c:pt idx="174">
                  <c:v>36731.3413</c:v>
                </c:pt>
                <c:pt idx="175">
                  <c:v>36915.3951</c:v>
                </c:pt>
                <c:pt idx="176">
                  <c:v>37313.1857</c:v>
                </c:pt>
                <c:pt idx="177">
                  <c:v>37512.3078</c:v>
                </c:pt>
                <c:pt idx="178">
                  <c:v>37714.1847</c:v>
                </c:pt>
                <c:pt idx="179">
                  <c:v>38125.2106</c:v>
                </c:pt>
                <c:pt idx="180">
                  <c:v>38325.9064</c:v>
                </c:pt>
                <c:pt idx="181">
                  <c:v>38521.8047</c:v>
                </c:pt>
                <c:pt idx="182">
                  <c:v>38714.7068</c:v>
                </c:pt>
                <c:pt idx="183">
                  <c:v>38936.1614</c:v>
                </c:pt>
                <c:pt idx="184">
                  <c:v>39119.1578</c:v>
                </c:pt>
                <c:pt idx="185">
                  <c:v>39325.7247</c:v>
                </c:pt>
                <c:pt idx="186">
                  <c:v>39529.2495</c:v>
                </c:pt>
                <c:pt idx="187">
                  <c:v>39719.7665</c:v>
                </c:pt>
                <c:pt idx="188">
                  <c:v>39935.9393</c:v>
                </c:pt>
                <c:pt idx="189">
                  <c:v>40119.8623</c:v>
                </c:pt>
                <c:pt idx="190">
                  <c:v>40309.8292</c:v>
                </c:pt>
                <c:pt idx="191">
                  <c:v>40522.0075</c:v>
                </c:pt>
                <c:pt idx="192">
                  <c:v>40716.0867</c:v>
                </c:pt>
                <c:pt idx="193">
                  <c:v>40923.0013</c:v>
                </c:pt>
                <c:pt idx="194">
                  <c:v>41314.2606</c:v>
                </c:pt>
                <c:pt idx="195">
                  <c:v>41526.5711</c:v>
                </c:pt>
                <c:pt idx="196">
                  <c:v>41714.8713</c:v>
                </c:pt>
                <c:pt idx="197">
                  <c:v>41908.8135</c:v>
                </c:pt>
                <c:pt idx="198">
                  <c:v>42126.5878</c:v>
                </c:pt>
                <c:pt idx="199">
                  <c:v>42310.3535</c:v>
                </c:pt>
                <c:pt idx="200">
                  <c:v>42526.5503</c:v>
                </c:pt>
                <c:pt idx="201">
                  <c:v>42917.1907</c:v>
                </c:pt>
                <c:pt idx="202">
                  <c:v>43117.9641</c:v>
                </c:pt>
                <c:pt idx="203">
                  <c:v>43317.6521</c:v>
                </c:pt>
                <c:pt idx="204">
                  <c:v>43523.826</c:v>
                </c:pt>
                <c:pt idx="205">
                  <c:v>43707.8963</c:v>
                </c:pt>
                <c:pt idx="206">
                  <c:v>43896.5456</c:v>
                </c:pt>
                <c:pt idx="207">
                  <c:v>44116.7061</c:v>
                </c:pt>
                <c:pt idx="208">
                  <c:v>44300.0143</c:v>
                </c:pt>
                <c:pt idx="209">
                  <c:v>44500.7821</c:v>
                </c:pt>
                <c:pt idx="210">
                  <c:v>44715.0539</c:v>
                </c:pt>
                <c:pt idx="211">
                  <c:v>44909.8842</c:v>
                </c:pt>
                <c:pt idx="212">
                  <c:v>45076.1776</c:v>
                </c:pt>
                <c:pt idx="213">
                  <c:v>45329.0668</c:v>
                </c:pt>
                <c:pt idx="214">
                  <c:v>45518.667</c:v>
                </c:pt>
                <c:pt idx="215">
                  <c:v>45684.3719</c:v>
                </c:pt>
                <c:pt idx="216">
                  <c:v>45901.036</c:v>
                </c:pt>
                <c:pt idx="217">
                  <c:v>46102.7283</c:v>
                </c:pt>
                <c:pt idx="218">
                  <c:v>46299.677</c:v>
                </c:pt>
                <c:pt idx="219">
                  <c:v>46503.9506</c:v>
                </c:pt>
                <c:pt idx="220">
                  <c:v>46718.9042</c:v>
                </c:pt>
                <c:pt idx="221">
                  <c:v>46906.9592</c:v>
                </c:pt>
                <c:pt idx="222">
                  <c:v>47098.0417</c:v>
                </c:pt>
                <c:pt idx="223">
                  <c:v>47318.3495</c:v>
                </c:pt>
                <c:pt idx="224">
                  <c:v>47706.7501</c:v>
                </c:pt>
                <c:pt idx="225">
                  <c:v>47892.2585</c:v>
                </c:pt>
                <c:pt idx="226">
                  <c:v>48090.3698</c:v>
                </c:pt>
                <c:pt idx="227">
                  <c:v>48309.8012</c:v>
                </c:pt>
                <c:pt idx="228">
                  <c:v>48719.8447</c:v>
                </c:pt>
                <c:pt idx="229">
                  <c:v>48901.6328</c:v>
                </c:pt>
                <c:pt idx="230">
                  <c:v>49089.5323</c:v>
                </c:pt>
                <c:pt idx="231">
                  <c:v>49315.8291</c:v>
                </c:pt>
                <c:pt idx="232">
                  <c:v>49511.6328</c:v>
                </c:pt>
                <c:pt idx="233">
                  <c:v>49700.8351</c:v>
                </c:pt>
                <c:pt idx="234">
                  <c:v>49893.1189</c:v>
                </c:pt>
                <c:pt idx="235">
                  <c:v>50102.8439</c:v>
                </c:pt>
                <c:pt idx="236">
                  <c:v>50286.0312</c:v>
                </c:pt>
                <c:pt idx="237">
                  <c:v>50496.559</c:v>
                </c:pt>
                <c:pt idx="238">
                  <c:v>50685.0803</c:v>
                </c:pt>
                <c:pt idx="239">
                  <c:v>51088.3846</c:v>
                </c:pt>
                <c:pt idx="240">
                  <c:v>51293.5725</c:v>
                </c:pt>
                <c:pt idx="241">
                  <c:v>51493.0634</c:v>
                </c:pt>
                <c:pt idx="242">
                  <c:v>51697.9663</c:v>
                </c:pt>
                <c:pt idx="243">
                  <c:v>51884.328</c:v>
                </c:pt>
                <c:pt idx="244">
                  <c:v>52067.9173</c:v>
                </c:pt>
                <c:pt idx="245">
                  <c:v>52290.5239</c:v>
                </c:pt>
                <c:pt idx="246">
                  <c:v>52705.2087</c:v>
                </c:pt>
                <c:pt idx="247">
                  <c:v>52902.7692</c:v>
                </c:pt>
                <c:pt idx="248">
                  <c:v>53112.6531</c:v>
                </c:pt>
                <c:pt idx="249">
                  <c:v>53310.3932</c:v>
                </c:pt>
                <c:pt idx="250">
                  <c:v>53504.8169</c:v>
                </c:pt>
                <c:pt idx="251">
                  <c:v>53701.3466</c:v>
                </c:pt>
                <c:pt idx="252">
                  <c:v>53885.0226</c:v>
                </c:pt>
                <c:pt idx="253">
                  <c:v>54096.9399</c:v>
                </c:pt>
                <c:pt idx="254">
                  <c:v>54281.9033</c:v>
                </c:pt>
                <c:pt idx="255">
                  <c:v>54685.8443</c:v>
                </c:pt>
                <c:pt idx="256">
                  <c:v>54893.233</c:v>
                </c:pt>
                <c:pt idx="257">
                  <c:v>55081.0923</c:v>
                </c:pt>
                <c:pt idx="258">
                  <c:v>55295.0935</c:v>
                </c:pt>
                <c:pt idx="259">
                  <c:v>55485.268</c:v>
                </c:pt>
                <c:pt idx="260">
                  <c:v>55674.5327</c:v>
                </c:pt>
                <c:pt idx="261">
                  <c:v>55890.8009</c:v>
                </c:pt>
                <c:pt idx="262">
                  <c:v>56098.4632</c:v>
                </c:pt>
                <c:pt idx="263">
                  <c:v>56297.3602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48732360"/>
        <c:axId val="2048737848"/>
      </c:scatterChart>
      <c:scatterChart>
        <c:scatterStyle val="smoothMarker"/>
        <c:varyColors val="0"/>
        <c:ser>
          <c:idx val="3"/>
          <c:order val="2"/>
          <c:tx>
            <c:v>Transit Velocity Jan 15</c:v>
          </c:tx>
          <c:spPr>
            <a:ln>
              <a:noFill/>
            </a:ln>
            <a:effectLst/>
          </c:spPr>
          <c:marker>
            <c:symbol val="circle"/>
            <c:size val="10"/>
            <c:spPr>
              <a:solidFill>
                <a:schemeClr val="accent4">
                  <a:lumMod val="75000"/>
                </a:schemeClr>
              </a:solidFill>
              <a:ln>
                <a:noFill/>
              </a:ln>
              <a:effectLst/>
            </c:spPr>
          </c:marker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en-US"/>
                      <a:t>MS2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0.0511810944291192"/>
                  <c:y val="0.0233050847457627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MS3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0.0984251968503937"/>
                  <c:y val="0.00211864406779661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MS4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0.0117021276595745"/>
                  <c:y val="-0.0216763005780347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MS5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/>
              <c:tx>
                <c:rich>
                  <a:bodyPr/>
                  <a:lstStyle/>
                  <a:p>
                    <a:r>
                      <a:rPr lang="en-US"/>
                      <a:t>MS5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0.0452755835334517"/>
                  <c:y val="-0.018008474576271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BIN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0.0216535433070866"/>
                  <c:y val="0.013771186440678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MS7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xVal>
            <c:numRef>
              <c:f>ChannelWidthAnalysis!$M$10:$M$15</c:f>
              <c:numCache>
                <c:formatCode>General</c:formatCode>
                <c:ptCount val="6"/>
                <c:pt idx="0">
                  <c:v>5.6</c:v>
                </c:pt>
                <c:pt idx="1">
                  <c:v>8.1</c:v>
                </c:pt>
                <c:pt idx="2">
                  <c:v>6.7</c:v>
                </c:pt>
                <c:pt idx="3">
                  <c:v>2.9</c:v>
                </c:pt>
                <c:pt idx="5">
                  <c:v>3.7</c:v>
                </c:pt>
              </c:numCache>
            </c:numRef>
          </c:xVal>
          <c:yVal>
            <c:numRef>
              <c:f>ChannelWidthAnalysis!$H$10:$H$15</c:f>
              <c:numCache>
                <c:formatCode>0.000</c:formatCode>
                <c:ptCount val="6"/>
                <c:pt idx="0">
                  <c:v>15755.1102</c:v>
                </c:pt>
                <c:pt idx="1">
                  <c:v>25984.6223</c:v>
                </c:pt>
                <c:pt idx="2">
                  <c:v>40029.4826</c:v>
                </c:pt>
                <c:pt idx="3">
                  <c:v>42798.796</c:v>
                </c:pt>
                <c:pt idx="4">
                  <c:v>51483.1201</c:v>
                </c:pt>
                <c:pt idx="5">
                  <c:v>51793.2496</c:v>
                </c:pt>
              </c:numCache>
            </c:numRef>
          </c:yVal>
          <c:smooth val="1"/>
        </c:ser>
        <c:ser>
          <c:idx val="1"/>
          <c:order val="3"/>
          <c:tx>
            <c:v>Transit Velocity Sept 1</c:v>
          </c:tx>
          <c:spPr>
            <a:ln w="47625">
              <a:noFill/>
            </a:ln>
            <a:effectLst/>
          </c:spPr>
          <c:marker>
            <c:spPr>
              <a:solidFill>
                <a:schemeClr val="accent6"/>
              </a:solidFill>
              <a:ln>
                <a:noFill/>
              </a:ln>
              <a:effectLst/>
            </c:spPr>
          </c:marker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en-US"/>
                      <a:t>MS2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"/>
              <c:layout/>
              <c:tx>
                <c:rich>
                  <a:bodyPr/>
                  <a:lstStyle/>
                  <a:p>
                    <a:r>
                      <a:rPr lang="en-US"/>
                      <a:t>MS3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3"/>
              <c:layout/>
              <c:tx>
                <c:rich>
                  <a:bodyPr/>
                  <a:lstStyle/>
                  <a:p>
                    <a:r>
                      <a:rPr lang="en-US"/>
                      <a:t>MS5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5"/>
              <c:layout/>
              <c:tx>
                <c:rich>
                  <a:bodyPr/>
                  <a:lstStyle/>
                  <a:p>
                    <a:r>
                      <a:rPr lang="en-US"/>
                      <a:t>BIN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6"/>
              <c:tx>
                <c:rich>
                  <a:bodyPr/>
                  <a:lstStyle/>
                  <a:p>
                    <a:r>
                      <a:rPr lang="en-US"/>
                      <a:t>MS7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0"/>
              <c:showBubbleSize val="0"/>
            </c:dLbl>
            <c:showLegendKey val="0"/>
            <c:showVal val="0"/>
            <c:showCatName val="1"/>
            <c:showSerName val="0"/>
            <c:showPercent val="0"/>
            <c:showBubbleSize val="0"/>
            <c:showLeaderLines val="0"/>
          </c:dLbls>
          <c:xVal>
            <c:numRef>
              <c:f>ChannelWidthAnalysis!$X$10:$X$15</c:f>
              <c:numCache>
                <c:formatCode>0.00</c:formatCode>
                <c:ptCount val="6"/>
                <c:pt idx="0">
                  <c:v>3.67910453815261</c:v>
                </c:pt>
                <c:pt idx="1">
                  <c:v>4.985059117647059</c:v>
                </c:pt>
                <c:pt idx="3">
                  <c:v>0.760908972222221</c:v>
                </c:pt>
                <c:pt idx="5">
                  <c:v>0.157118052434457</c:v>
                </c:pt>
              </c:numCache>
            </c:numRef>
          </c:xVal>
          <c:yVal>
            <c:numRef>
              <c:f>ChannelWidthAnalysis!$S$10:$S$15</c:f>
              <c:numCache>
                <c:formatCode>General</c:formatCode>
                <c:ptCount val="6"/>
                <c:pt idx="0">
                  <c:v>15815.1017</c:v>
                </c:pt>
                <c:pt idx="1">
                  <c:v>25984.6223</c:v>
                </c:pt>
                <c:pt idx="2">
                  <c:v>39998.3015</c:v>
                </c:pt>
                <c:pt idx="3">
                  <c:v>42737.5738</c:v>
                </c:pt>
                <c:pt idx="4">
                  <c:v>51373.7444</c:v>
                </c:pt>
                <c:pt idx="5">
                  <c:v>51793.2496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48746424"/>
        <c:axId val="2048743352"/>
      </c:scatterChart>
      <c:valAx>
        <c:axId val="2048732360"/>
        <c:scaling>
          <c:orientation val="minMax"/>
          <c:max val="1500.0"/>
        </c:scaling>
        <c:delete val="0"/>
        <c:axPos val="t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Width (m)</a:t>
                </a:r>
              </a:p>
            </c:rich>
          </c:tx>
          <c:layout/>
          <c:overlay val="0"/>
        </c:title>
        <c:numFmt formatCode="0" sourceLinked="0"/>
        <c:majorTickMark val="out"/>
        <c:minorTickMark val="none"/>
        <c:tickLblPos val="nextTo"/>
        <c:crossAx val="2048737848"/>
        <c:crosses val="autoZero"/>
        <c:crossBetween val="midCat"/>
        <c:majorUnit val="500.0"/>
      </c:valAx>
      <c:valAx>
        <c:axId val="2048737848"/>
        <c:scaling>
          <c:orientation val="maxMin"/>
          <c:max val="53000.0"/>
          <c:min val="0.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Distance Down Channel (m)</a:t>
                </a:r>
              </a:p>
            </c:rich>
          </c:tx>
          <c:layout>
            <c:manualLayout>
              <c:xMode val="edge"/>
              <c:yMode val="edge"/>
              <c:x val="0.0051150895140665"/>
              <c:y val="0.436730007737472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2048732360"/>
        <c:crosses val="autoZero"/>
        <c:crossBetween val="midCat"/>
      </c:valAx>
      <c:valAx>
        <c:axId val="2048743352"/>
        <c:scaling>
          <c:orientation val="maxMin"/>
        </c:scaling>
        <c:delete val="0"/>
        <c:axPos val="r"/>
        <c:numFmt formatCode="0.000" sourceLinked="1"/>
        <c:majorTickMark val="none"/>
        <c:minorTickMark val="none"/>
        <c:tickLblPos val="none"/>
        <c:crossAx val="2048746424"/>
        <c:crosses val="max"/>
        <c:crossBetween val="midCat"/>
      </c:valAx>
      <c:valAx>
        <c:axId val="2048746424"/>
        <c:scaling>
          <c:orientation val="minMax"/>
          <c:max val="9.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Transit Velocity</a:t>
                </a:r>
                <a:r>
                  <a:rPr lang="en-US" baseline="0"/>
                  <a:t> (m/s)</a:t>
                </a:r>
                <a:endParaRPr lang="en-US"/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048743352"/>
        <c:crosses val="max"/>
        <c:crossBetween val="midCat"/>
      </c:valAx>
    </c:plotArea>
    <c:plotVisOnly val="1"/>
    <c:dispBlanksAs val="zero"/>
    <c:showDLblsOverMax val="0"/>
  </c:chart>
  <c:txPr>
    <a:bodyPr/>
    <a:lstStyle/>
    <a:p>
      <a:pPr>
        <a:defRPr sz="1600"/>
      </a:pPr>
      <a:endParaRPr lang="en-US"/>
    </a:p>
  </c:txPr>
  <c:printSettings>
    <c:headerFooter/>
    <c:pageMargins b="1.0" l="0.75" r="0.75" t="1.0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tx>
            <c:v>Channel Width</c:v>
          </c:tx>
          <c:spPr>
            <a:ln w="28575" cmpd="sng"/>
          </c:spPr>
          <c:marker>
            <c:symbol val="none"/>
          </c:marker>
          <c:xVal>
            <c:numRef>
              <c:f>ChannelWidthAnalysis!$B$3:$B$266</c:f>
              <c:numCache>
                <c:formatCode>0.000</c:formatCode>
                <c:ptCount val="264"/>
                <c:pt idx="0">
                  <c:v>446.246581895</c:v>
                </c:pt>
                <c:pt idx="1">
                  <c:v>446.568106385</c:v>
                </c:pt>
                <c:pt idx="2">
                  <c:v>434.891174604</c:v>
                </c:pt>
                <c:pt idx="3">
                  <c:v>441.540287214</c:v>
                </c:pt>
                <c:pt idx="4">
                  <c:v>302.297443991</c:v>
                </c:pt>
                <c:pt idx="5">
                  <c:v>185.805324213</c:v>
                </c:pt>
                <c:pt idx="6">
                  <c:v>164.501464409</c:v>
                </c:pt>
                <c:pt idx="7">
                  <c:v>212.064323701</c:v>
                </c:pt>
                <c:pt idx="8">
                  <c:v>161.322984215</c:v>
                </c:pt>
                <c:pt idx="9">
                  <c:v>174.729419661</c:v>
                </c:pt>
                <c:pt idx="10">
                  <c:v>93.3001367554</c:v>
                </c:pt>
                <c:pt idx="11">
                  <c:v>96.98449825519999</c:v>
                </c:pt>
                <c:pt idx="12">
                  <c:v>88.12919290959999</c:v>
                </c:pt>
                <c:pt idx="13">
                  <c:v>80.5341213144</c:v>
                </c:pt>
                <c:pt idx="14">
                  <c:v>93.3523822123</c:v>
                </c:pt>
                <c:pt idx="15">
                  <c:v>135.185268861</c:v>
                </c:pt>
                <c:pt idx="16">
                  <c:v>150.960810929</c:v>
                </c:pt>
                <c:pt idx="17">
                  <c:v>162.398784605</c:v>
                </c:pt>
                <c:pt idx="18">
                  <c:v>148.957244611</c:v>
                </c:pt>
                <c:pt idx="19">
                  <c:v>168.204520045</c:v>
                </c:pt>
                <c:pt idx="20">
                  <c:v>148.096296423</c:v>
                </c:pt>
                <c:pt idx="21">
                  <c:v>160.572851225</c:v>
                </c:pt>
                <c:pt idx="22">
                  <c:v>213.827489608</c:v>
                </c:pt>
                <c:pt idx="23">
                  <c:v>285.649267471</c:v>
                </c:pt>
                <c:pt idx="24">
                  <c:v>307.800094385</c:v>
                </c:pt>
                <c:pt idx="25">
                  <c:v>225.476954789</c:v>
                </c:pt>
                <c:pt idx="26">
                  <c:v>156.114559403</c:v>
                </c:pt>
                <c:pt idx="27">
                  <c:v>186.346921439</c:v>
                </c:pt>
                <c:pt idx="28">
                  <c:v>184.905145411</c:v>
                </c:pt>
                <c:pt idx="29">
                  <c:v>198.990111714</c:v>
                </c:pt>
                <c:pt idx="30">
                  <c:v>196.704540136</c:v>
                </c:pt>
                <c:pt idx="31">
                  <c:v>157.716866865</c:v>
                </c:pt>
                <c:pt idx="32">
                  <c:v>158.132188848</c:v>
                </c:pt>
                <c:pt idx="33">
                  <c:v>180.614966589</c:v>
                </c:pt>
                <c:pt idx="34">
                  <c:v>157.007215193</c:v>
                </c:pt>
                <c:pt idx="35">
                  <c:v>182.761220155</c:v>
                </c:pt>
                <c:pt idx="36">
                  <c:v>214.332543747</c:v>
                </c:pt>
                <c:pt idx="37">
                  <c:v>216.764836847</c:v>
                </c:pt>
                <c:pt idx="38">
                  <c:v>250.194585877</c:v>
                </c:pt>
                <c:pt idx="39">
                  <c:v>201.200347418</c:v>
                </c:pt>
                <c:pt idx="40">
                  <c:v>220.523741936</c:v>
                </c:pt>
                <c:pt idx="41">
                  <c:v>356.430017261</c:v>
                </c:pt>
                <c:pt idx="42">
                  <c:v>410.021921047</c:v>
                </c:pt>
                <c:pt idx="43">
                  <c:v>398.925600859</c:v>
                </c:pt>
                <c:pt idx="44">
                  <c:v>421.618746594</c:v>
                </c:pt>
                <c:pt idx="45">
                  <c:v>336.053656923</c:v>
                </c:pt>
                <c:pt idx="46">
                  <c:v>328.724766147</c:v>
                </c:pt>
                <c:pt idx="47">
                  <c:v>236.576783807</c:v>
                </c:pt>
                <c:pt idx="48">
                  <c:v>196.958489154</c:v>
                </c:pt>
                <c:pt idx="49">
                  <c:v>195.914845919</c:v>
                </c:pt>
                <c:pt idx="50">
                  <c:v>151.614002896</c:v>
                </c:pt>
                <c:pt idx="51">
                  <c:v>187.673912258</c:v>
                </c:pt>
                <c:pt idx="52">
                  <c:v>284.334352606</c:v>
                </c:pt>
                <c:pt idx="53">
                  <c:v>289.044807969</c:v>
                </c:pt>
                <c:pt idx="54">
                  <c:v>132.966279537</c:v>
                </c:pt>
                <c:pt idx="55">
                  <c:v>140.503424535</c:v>
                </c:pt>
                <c:pt idx="56">
                  <c:v>153.823320842</c:v>
                </c:pt>
                <c:pt idx="57">
                  <c:v>228.470289624</c:v>
                </c:pt>
                <c:pt idx="58">
                  <c:v>383.408753885</c:v>
                </c:pt>
                <c:pt idx="59">
                  <c:v>504.904698898</c:v>
                </c:pt>
                <c:pt idx="60">
                  <c:v>466.49615368</c:v>
                </c:pt>
                <c:pt idx="61">
                  <c:v>347.693608933</c:v>
                </c:pt>
                <c:pt idx="62">
                  <c:v>243.02026714</c:v>
                </c:pt>
                <c:pt idx="63">
                  <c:v>237.288740482</c:v>
                </c:pt>
                <c:pt idx="64">
                  <c:v>148.807503764</c:v>
                </c:pt>
                <c:pt idx="65">
                  <c:v>101.043662096</c:v>
                </c:pt>
                <c:pt idx="66">
                  <c:v>136.40624382</c:v>
                </c:pt>
                <c:pt idx="67">
                  <c:v>180.845803441</c:v>
                </c:pt>
                <c:pt idx="68">
                  <c:v>206.465437492</c:v>
                </c:pt>
                <c:pt idx="69">
                  <c:v>184.613717</c:v>
                </c:pt>
                <c:pt idx="70">
                  <c:v>270.916411974</c:v>
                </c:pt>
                <c:pt idx="71">
                  <c:v>274.866749236</c:v>
                </c:pt>
                <c:pt idx="72">
                  <c:v>155.088072659</c:v>
                </c:pt>
                <c:pt idx="73">
                  <c:v>202.567791261</c:v>
                </c:pt>
                <c:pt idx="74">
                  <c:v>239.673277789</c:v>
                </c:pt>
                <c:pt idx="75">
                  <c:v>191.854368385</c:v>
                </c:pt>
                <c:pt idx="76">
                  <c:v>333.860871463</c:v>
                </c:pt>
                <c:pt idx="77">
                  <c:v>292.46660265</c:v>
                </c:pt>
                <c:pt idx="78">
                  <c:v>225.857800944</c:v>
                </c:pt>
                <c:pt idx="79">
                  <c:v>175.22218028</c:v>
                </c:pt>
                <c:pt idx="80">
                  <c:v>204.298298037</c:v>
                </c:pt>
                <c:pt idx="81">
                  <c:v>149.375745986</c:v>
                </c:pt>
                <c:pt idx="82">
                  <c:v>137.617941098</c:v>
                </c:pt>
                <c:pt idx="83">
                  <c:v>117.891327777</c:v>
                </c:pt>
                <c:pt idx="84">
                  <c:v>166.181567387</c:v>
                </c:pt>
                <c:pt idx="85">
                  <c:v>200.423846289</c:v>
                </c:pt>
                <c:pt idx="86">
                  <c:v>183.119275028</c:v>
                </c:pt>
                <c:pt idx="87">
                  <c:v>157.710928635</c:v>
                </c:pt>
                <c:pt idx="88">
                  <c:v>155.779160612</c:v>
                </c:pt>
                <c:pt idx="89">
                  <c:v>191.58842381</c:v>
                </c:pt>
                <c:pt idx="90">
                  <c:v>232.055858928</c:v>
                </c:pt>
                <c:pt idx="91">
                  <c:v>219.761031647</c:v>
                </c:pt>
                <c:pt idx="92">
                  <c:v>229.563903457</c:v>
                </c:pt>
                <c:pt idx="93">
                  <c:v>232.93409159</c:v>
                </c:pt>
                <c:pt idx="94">
                  <c:v>208.256296501</c:v>
                </c:pt>
                <c:pt idx="95">
                  <c:v>158.697308962</c:v>
                </c:pt>
                <c:pt idx="96">
                  <c:v>222.50177574</c:v>
                </c:pt>
                <c:pt idx="97">
                  <c:v>434.28443119</c:v>
                </c:pt>
                <c:pt idx="98">
                  <c:v>223.692266922</c:v>
                </c:pt>
                <c:pt idx="99">
                  <c:v>213.099655139</c:v>
                </c:pt>
                <c:pt idx="100">
                  <c:v>360.636709951</c:v>
                </c:pt>
                <c:pt idx="101">
                  <c:v>311.626286507</c:v>
                </c:pt>
                <c:pt idx="102">
                  <c:v>363.708118254</c:v>
                </c:pt>
                <c:pt idx="103">
                  <c:v>378.801209364</c:v>
                </c:pt>
                <c:pt idx="104">
                  <c:v>292.029313027</c:v>
                </c:pt>
                <c:pt idx="105">
                  <c:v>260.945423758</c:v>
                </c:pt>
                <c:pt idx="106">
                  <c:v>264.914421189</c:v>
                </c:pt>
                <c:pt idx="107">
                  <c:v>208.353966768</c:v>
                </c:pt>
                <c:pt idx="108">
                  <c:v>196.988005705</c:v>
                </c:pt>
                <c:pt idx="109">
                  <c:v>199.861987774</c:v>
                </c:pt>
                <c:pt idx="110">
                  <c:v>273.964991548</c:v>
                </c:pt>
                <c:pt idx="111">
                  <c:v>286.417837626</c:v>
                </c:pt>
                <c:pt idx="112">
                  <c:v>205.978005177</c:v>
                </c:pt>
                <c:pt idx="113">
                  <c:v>103.403906883</c:v>
                </c:pt>
                <c:pt idx="114">
                  <c:v>210.418223361</c:v>
                </c:pt>
                <c:pt idx="115">
                  <c:v>351.657959231</c:v>
                </c:pt>
                <c:pt idx="116">
                  <c:v>303.142042696</c:v>
                </c:pt>
                <c:pt idx="117">
                  <c:v>251.076726805</c:v>
                </c:pt>
                <c:pt idx="118">
                  <c:v>219.739526006</c:v>
                </c:pt>
                <c:pt idx="119">
                  <c:v>219.25266941</c:v>
                </c:pt>
                <c:pt idx="120">
                  <c:v>242.643106983</c:v>
                </c:pt>
                <c:pt idx="121">
                  <c:v>326.45311786</c:v>
                </c:pt>
                <c:pt idx="122">
                  <c:v>338.52376898</c:v>
                </c:pt>
                <c:pt idx="123">
                  <c:v>361.324960398</c:v>
                </c:pt>
                <c:pt idx="124">
                  <c:v>448.163049748</c:v>
                </c:pt>
                <c:pt idx="125">
                  <c:v>492.162670775</c:v>
                </c:pt>
                <c:pt idx="126">
                  <c:v>461.271597053</c:v>
                </c:pt>
                <c:pt idx="127">
                  <c:v>453.969366306</c:v>
                </c:pt>
                <c:pt idx="128">
                  <c:v>397.26521579</c:v>
                </c:pt>
                <c:pt idx="129">
                  <c:v>344.428543855</c:v>
                </c:pt>
                <c:pt idx="130">
                  <c:v>187.452455953</c:v>
                </c:pt>
                <c:pt idx="131">
                  <c:v>138.222316172</c:v>
                </c:pt>
                <c:pt idx="132">
                  <c:v>256.304703026</c:v>
                </c:pt>
                <c:pt idx="133">
                  <c:v>371.16327886</c:v>
                </c:pt>
                <c:pt idx="134">
                  <c:v>377.474386001</c:v>
                </c:pt>
                <c:pt idx="135">
                  <c:v>317.501008079</c:v>
                </c:pt>
                <c:pt idx="136">
                  <c:v>248.348753612</c:v>
                </c:pt>
                <c:pt idx="137">
                  <c:v>146.132673767</c:v>
                </c:pt>
                <c:pt idx="138">
                  <c:v>182.067765458</c:v>
                </c:pt>
                <c:pt idx="139">
                  <c:v>291.636595407</c:v>
                </c:pt>
                <c:pt idx="140">
                  <c:v>205.360709588</c:v>
                </c:pt>
                <c:pt idx="141">
                  <c:v>219.02467092</c:v>
                </c:pt>
                <c:pt idx="142">
                  <c:v>314.737912599</c:v>
                </c:pt>
                <c:pt idx="143">
                  <c:v>440.483141937</c:v>
                </c:pt>
                <c:pt idx="144">
                  <c:v>341.161443771</c:v>
                </c:pt>
                <c:pt idx="145">
                  <c:v>261.602493684</c:v>
                </c:pt>
                <c:pt idx="146">
                  <c:v>173.120674788</c:v>
                </c:pt>
                <c:pt idx="147">
                  <c:v>168.883825179</c:v>
                </c:pt>
                <c:pt idx="148">
                  <c:v>140.974943846</c:v>
                </c:pt>
                <c:pt idx="149">
                  <c:v>368.620519975</c:v>
                </c:pt>
                <c:pt idx="150">
                  <c:v>394.955486173</c:v>
                </c:pt>
                <c:pt idx="151">
                  <c:v>231.166699203</c:v>
                </c:pt>
                <c:pt idx="152">
                  <c:v>194.084650951</c:v>
                </c:pt>
                <c:pt idx="153">
                  <c:v>280.625587732</c:v>
                </c:pt>
                <c:pt idx="154">
                  <c:v>204.414610034</c:v>
                </c:pt>
                <c:pt idx="155">
                  <c:v>185.983757657</c:v>
                </c:pt>
                <c:pt idx="156">
                  <c:v>165.832742225</c:v>
                </c:pt>
                <c:pt idx="157">
                  <c:v>171.46299051</c:v>
                </c:pt>
                <c:pt idx="158">
                  <c:v>222.88467462</c:v>
                </c:pt>
                <c:pt idx="159">
                  <c:v>382.447545153</c:v>
                </c:pt>
                <c:pt idx="160">
                  <c:v>414.39062285</c:v>
                </c:pt>
                <c:pt idx="161">
                  <c:v>298.833407392</c:v>
                </c:pt>
                <c:pt idx="162">
                  <c:v>298.194040461</c:v>
                </c:pt>
                <c:pt idx="163">
                  <c:v>520.769027325</c:v>
                </c:pt>
                <c:pt idx="164">
                  <c:v>391.575864182</c:v>
                </c:pt>
                <c:pt idx="165">
                  <c:v>378.214648224</c:v>
                </c:pt>
                <c:pt idx="166">
                  <c:v>384.113687966</c:v>
                </c:pt>
                <c:pt idx="167">
                  <c:v>380.544771913</c:v>
                </c:pt>
                <c:pt idx="168">
                  <c:v>375.301842944</c:v>
                </c:pt>
                <c:pt idx="169">
                  <c:v>250.93414778</c:v>
                </c:pt>
                <c:pt idx="170">
                  <c:v>226.413007312</c:v>
                </c:pt>
                <c:pt idx="171">
                  <c:v>292.124745805</c:v>
                </c:pt>
                <c:pt idx="172">
                  <c:v>340.107851909</c:v>
                </c:pt>
                <c:pt idx="173">
                  <c:v>365.272966396</c:v>
                </c:pt>
                <c:pt idx="174">
                  <c:v>255.012425609</c:v>
                </c:pt>
                <c:pt idx="175">
                  <c:v>250.817173572</c:v>
                </c:pt>
                <c:pt idx="176">
                  <c:v>422.732028555</c:v>
                </c:pt>
                <c:pt idx="177">
                  <c:v>468.593634539</c:v>
                </c:pt>
                <c:pt idx="178">
                  <c:v>515.956274397</c:v>
                </c:pt>
                <c:pt idx="179">
                  <c:v>587.795246392</c:v>
                </c:pt>
                <c:pt idx="180">
                  <c:v>465.903507599</c:v>
                </c:pt>
                <c:pt idx="181">
                  <c:v>400.234776304</c:v>
                </c:pt>
                <c:pt idx="182">
                  <c:v>376.271930849</c:v>
                </c:pt>
                <c:pt idx="183">
                  <c:v>375.718834697</c:v>
                </c:pt>
                <c:pt idx="184">
                  <c:v>322.036324994</c:v>
                </c:pt>
                <c:pt idx="185">
                  <c:v>313.727843472</c:v>
                </c:pt>
                <c:pt idx="186">
                  <c:v>414.732296896</c:v>
                </c:pt>
                <c:pt idx="187">
                  <c:v>439.847733242</c:v>
                </c:pt>
                <c:pt idx="188">
                  <c:v>471.068646862</c:v>
                </c:pt>
                <c:pt idx="189">
                  <c:v>614.049475369</c:v>
                </c:pt>
                <c:pt idx="190">
                  <c:v>679.237282169</c:v>
                </c:pt>
                <c:pt idx="191">
                  <c:v>290.950758032</c:v>
                </c:pt>
                <c:pt idx="192">
                  <c:v>510.340082358</c:v>
                </c:pt>
                <c:pt idx="193">
                  <c:v>176.997423648</c:v>
                </c:pt>
                <c:pt idx="194">
                  <c:v>127.924547894</c:v>
                </c:pt>
                <c:pt idx="195">
                  <c:v>120.013749821</c:v>
                </c:pt>
                <c:pt idx="196">
                  <c:v>211.802904431</c:v>
                </c:pt>
                <c:pt idx="197">
                  <c:v>741.826797715</c:v>
                </c:pt>
                <c:pt idx="198">
                  <c:v>754.418217408</c:v>
                </c:pt>
                <c:pt idx="199">
                  <c:v>739.838179467</c:v>
                </c:pt>
                <c:pt idx="200">
                  <c:v>684.576809376</c:v>
                </c:pt>
                <c:pt idx="201">
                  <c:v>419.227283721</c:v>
                </c:pt>
                <c:pt idx="202">
                  <c:v>427.288123721</c:v>
                </c:pt>
                <c:pt idx="203">
                  <c:v>444.493112346</c:v>
                </c:pt>
                <c:pt idx="204">
                  <c:v>430.32193559</c:v>
                </c:pt>
                <c:pt idx="205">
                  <c:v>432.461402745</c:v>
                </c:pt>
                <c:pt idx="206">
                  <c:v>376.986159851</c:v>
                </c:pt>
                <c:pt idx="207">
                  <c:v>312.94123358</c:v>
                </c:pt>
                <c:pt idx="208">
                  <c:v>216.261471128</c:v>
                </c:pt>
                <c:pt idx="209">
                  <c:v>172.870727566</c:v>
                </c:pt>
                <c:pt idx="210">
                  <c:v>221.841107009</c:v>
                </c:pt>
                <c:pt idx="211">
                  <c:v>235.373692718</c:v>
                </c:pt>
                <c:pt idx="212">
                  <c:v>285.278300497</c:v>
                </c:pt>
                <c:pt idx="213">
                  <c:v>373.294568025</c:v>
                </c:pt>
                <c:pt idx="214">
                  <c:v>402.758715994</c:v>
                </c:pt>
                <c:pt idx="215">
                  <c:v>428.866542279</c:v>
                </c:pt>
                <c:pt idx="216">
                  <c:v>443.400981671</c:v>
                </c:pt>
                <c:pt idx="217">
                  <c:v>489.21660722</c:v>
                </c:pt>
                <c:pt idx="218">
                  <c:v>479.934375517</c:v>
                </c:pt>
                <c:pt idx="219">
                  <c:v>411.248366081</c:v>
                </c:pt>
                <c:pt idx="220">
                  <c:v>414.742310527</c:v>
                </c:pt>
                <c:pt idx="221">
                  <c:v>379.790018855</c:v>
                </c:pt>
                <c:pt idx="222">
                  <c:v>427.246444987</c:v>
                </c:pt>
                <c:pt idx="223">
                  <c:v>471.912063281</c:v>
                </c:pt>
                <c:pt idx="224">
                  <c:v>541.030468255</c:v>
                </c:pt>
                <c:pt idx="225">
                  <c:v>557.4181746949999</c:v>
                </c:pt>
                <c:pt idx="226">
                  <c:v>495.753462229</c:v>
                </c:pt>
                <c:pt idx="227">
                  <c:v>447.70646223</c:v>
                </c:pt>
                <c:pt idx="228">
                  <c:v>524.357016659</c:v>
                </c:pt>
                <c:pt idx="229">
                  <c:v>636.694265133</c:v>
                </c:pt>
                <c:pt idx="230">
                  <c:v>625.896703185</c:v>
                </c:pt>
                <c:pt idx="231">
                  <c:v>608.082046898</c:v>
                </c:pt>
                <c:pt idx="232">
                  <c:v>627.728380713</c:v>
                </c:pt>
                <c:pt idx="233">
                  <c:v>642.770599136</c:v>
                </c:pt>
                <c:pt idx="234">
                  <c:v>680.445874346</c:v>
                </c:pt>
                <c:pt idx="235">
                  <c:v>701.0211573399999</c:v>
                </c:pt>
                <c:pt idx="236">
                  <c:v>761.982793151</c:v>
                </c:pt>
                <c:pt idx="237">
                  <c:v>784.218337276</c:v>
                </c:pt>
                <c:pt idx="238">
                  <c:v>770.084372196</c:v>
                </c:pt>
                <c:pt idx="239">
                  <c:v>823.58376864</c:v>
                </c:pt>
                <c:pt idx="240">
                  <c:v>860.126103985</c:v>
                </c:pt>
                <c:pt idx="241">
                  <c:v>951.319573324</c:v>
                </c:pt>
                <c:pt idx="242">
                  <c:v>1086.09399846</c:v>
                </c:pt>
                <c:pt idx="243">
                  <c:v>1196.06328528</c:v>
                </c:pt>
                <c:pt idx="244">
                  <c:v>1503.90922825</c:v>
                </c:pt>
                <c:pt idx="245">
                  <c:v>1541.49556181</c:v>
                </c:pt>
                <c:pt idx="246">
                  <c:v>1810.29483862</c:v>
                </c:pt>
                <c:pt idx="247">
                  <c:v>1797.96175463</c:v>
                </c:pt>
                <c:pt idx="248">
                  <c:v>1987.98315374</c:v>
                </c:pt>
                <c:pt idx="249">
                  <c:v>1746.49880763</c:v>
                </c:pt>
                <c:pt idx="250">
                  <c:v>1712.23397184</c:v>
                </c:pt>
                <c:pt idx="251">
                  <c:v>1655.11958286</c:v>
                </c:pt>
                <c:pt idx="252">
                  <c:v>1414.36105945</c:v>
                </c:pt>
                <c:pt idx="253">
                  <c:v>1199.83308565</c:v>
                </c:pt>
                <c:pt idx="254">
                  <c:v>1163.83440415</c:v>
                </c:pt>
                <c:pt idx="255">
                  <c:v>1125.00928284</c:v>
                </c:pt>
                <c:pt idx="256">
                  <c:v>1301.46889982</c:v>
                </c:pt>
                <c:pt idx="257">
                  <c:v>1348.43098287</c:v>
                </c:pt>
                <c:pt idx="258">
                  <c:v>957.431105372</c:v>
                </c:pt>
                <c:pt idx="259">
                  <c:v>1053.22091745</c:v>
                </c:pt>
                <c:pt idx="260">
                  <c:v>1126.50331107</c:v>
                </c:pt>
                <c:pt idx="261">
                  <c:v>767.332982407</c:v>
                </c:pt>
                <c:pt idx="262">
                  <c:v>786.941292165</c:v>
                </c:pt>
                <c:pt idx="263">
                  <c:v>413.715977951</c:v>
                </c:pt>
              </c:numCache>
            </c:numRef>
          </c:xVal>
          <c:yVal>
            <c:numRef>
              <c:f>ChannelWidthAnalysis!$A$3:$A$266</c:f>
              <c:numCache>
                <c:formatCode>0.000</c:formatCode>
                <c:ptCount val="264"/>
                <c:pt idx="0">
                  <c:v>1003.2517</c:v>
                </c:pt>
                <c:pt idx="1">
                  <c:v>1182.7356</c:v>
                </c:pt>
                <c:pt idx="2">
                  <c:v>1392.4152</c:v>
                </c:pt>
                <c:pt idx="3">
                  <c:v>1603.2205</c:v>
                </c:pt>
                <c:pt idx="4">
                  <c:v>1785.5602</c:v>
                </c:pt>
                <c:pt idx="5">
                  <c:v>1995.2528</c:v>
                </c:pt>
                <c:pt idx="6">
                  <c:v>2180.0594</c:v>
                </c:pt>
                <c:pt idx="7">
                  <c:v>2408.4016</c:v>
                </c:pt>
                <c:pt idx="8">
                  <c:v>2605.9585</c:v>
                </c:pt>
                <c:pt idx="9">
                  <c:v>2803.7854</c:v>
                </c:pt>
                <c:pt idx="10">
                  <c:v>2994.8574</c:v>
                </c:pt>
                <c:pt idx="11">
                  <c:v>3192.2352</c:v>
                </c:pt>
                <c:pt idx="12">
                  <c:v>3389.0155</c:v>
                </c:pt>
                <c:pt idx="13">
                  <c:v>3584.6733</c:v>
                </c:pt>
                <c:pt idx="14">
                  <c:v>3803.8773</c:v>
                </c:pt>
                <c:pt idx="15">
                  <c:v>3983.8553</c:v>
                </c:pt>
                <c:pt idx="16">
                  <c:v>4196.2589</c:v>
                </c:pt>
                <c:pt idx="17">
                  <c:v>4403.7001</c:v>
                </c:pt>
                <c:pt idx="18">
                  <c:v>4577.5003</c:v>
                </c:pt>
                <c:pt idx="19">
                  <c:v>4773.7651</c:v>
                </c:pt>
                <c:pt idx="20">
                  <c:v>4992.5484</c:v>
                </c:pt>
                <c:pt idx="21">
                  <c:v>5179.8923</c:v>
                </c:pt>
                <c:pt idx="22">
                  <c:v>5395.1955</c:v>
                </c:pt>
                <c:pt idx="23">
                  <c:v>5587.6877</c:v>
                </c:pt>
                <c:pt idx="24">
                  <c:v>5791.0151</c:v>
                </c:pt>
                <c:pt idx="25">
                  <c:v>5986.2845</c:v>
                </c:pt>
                <c:pt idx="26">
                  <c:v>6177.2434</c:v>
                </c:pt>
                <c:pt idx="27">
                  <c:v>6392.1149</c:v>
                </c:pt>
                <c:pt idx="28">
                  <c:v>6580.0963</c:v>
                </c:pt>
                <c:pt idx="29">
                  <c:v>6779.4155</c:v>
                </c:pt>
                <c:pt idx="30">
                  <c:v>6988.0237</c:v>
                </c:pt>
                <c:pt idx="31">
                  <c:v>7198.7704</c:v>
                </c:pt>
                <c:pt idx="32">
                  <c:v>7370.8554</c:v>
                </c:pt>
                <c:pt idx="33">
                  <c:v>7585.4735</c:v>
                </c:pt>
                <c:pt idx="34">
                  <c:v>7783.0269</c:v>
                </c:pt>
                <c:pt idx="35">
                  <c:v>7992.7265</c:v>
                </c:pt>
                <c:pt idx="36">
                  <c:v>8178.9649</c:v>
                </c:pt>
                <c:pt idx="37">
                  <c:v>8370.5902</c:v>
                </c:pt>
                <c:pt idx="38">
                  <c:v>8594.6754</c:v>
                </c:pt>
                <c:pt idx="39">
                  <c:v>8788.357099999999</c:v>
                </c:pt>
                <c:pt idx="40">
                  <c:v>8978.635899999999</c:v>
                </c:pt>
                <c:pt idx="41">
                  <c:v>9188.4267</c:v>
                </c:pt>
                <c:pt idx="42">
                  <c:v>9408.2918</c:v>
                </c:pt>
                <c:pt idx="43">
                  <c:v>9582.921899999999</c:v>
                </c:pt>
                <c:pt idx="44">
                  <c:v>9779.561600000001</c:v>
                </c:pt>
                <c:pt idx="45">
                  <c:v>9983.2942</c:v>
                </c:pt>
                <c:pt idx="46">
                  <c:v>10171.4981</c:v>
                </c:pt>
                <c:pt idx="47">
                  <c:v>10378.8329</c:v>
                </c:pt>
                <c:pt idx="48">
                  <c:v>10584.3053</c:v>
                </c:pt>
                <c:pt idx="49">
                  <c:v>10788.4679</c:v>
                </c:pt>
                <c:pt idx="50">
                  <c:v>10987.1146</c:v>
                </c:pt>
                <c:pt idx="51">
                  <c:v>11184.3015</c:v>
                </c:pt>
                <c:pt idx="52">
                  <c:v>11369.134</c:v>
                </c:pt>
                <c:pt idx="53">
                  <c:v>11579.1258</c:v>
                </c:pt>
                <c:pt idx="54">
                  <c:v>11774.788</c:v>
                </c:pt>
                <c:pt idx="55">
                  <c:v>11981.7272</c:v>
                </c:pt>
                <c:pt idx="56">
                  <c:v>12173.4519</c:v>
                </c:pt>
                <c:pt idx="57">
                  <c:v>12367.9138</c:v>
                </c:pt>
                <c:pt idx="58">
                  <c:v>12566.331</c:v>
                </c:pt>
                <c:pt idx="59">
                  <c:v>12773.668</c:v>
                </c:pt>
                <c:pt idx="60">
                  <c:v>12969.2594</c:v>
                </c:pt>
                <c:pt idx="61">
                  <c:v>13185.3038</c:v>
                </c:pt>
                <c:pt idx="62">
                  <c:v>13370.1807</c:v>
                </c:pt>
                <c:pt idx="63">
                  <c:v>13590.4457</c:v>
                </c:pt>
                <c:pt idx="64">
                  <c:v>13781.9998</c:v>
                </c:pt>
                <c:pt idx="65">
                  <c:v>13964.6632</c:v>
                </c:pt>
                <c:pt idx="66">
                  <c:v>14185.4104</c:v>
                </c:pt>
                <c:pt idx="67">
                  <c:v>14368.6122</c:v>
                </c:pt>
                <c:pt idx="68">
                  <c:v>14778.4098</c:v>
                </c:pt>
                <c:pt idx="69">
                  <c:v>14957.6139</c:v>
                </c:pt>
                <c:pt idx="70">
                  <c:v>15169.8147</c:v>
                </c:pt>
                <c:pt idx="71">
                  <c:v>15374.9821</c:v>
                </c:pt>
                <c:pt idx="72">
                  <c:v>15574.8286</c:v>
                </c:pt>
                <c:pt idx="73">
                  <c:v>15755.1102</c:v>
                </c:pt>
                <c:pt idx="74">
                  <c:v>15965.3265</c:v>
                </c:pt>
                <c:pt idx="75">
                  <c:v>16371.9777</c:v>
                </c:pt>
                <c:pt idx="76">
                  <c:v>16563.9135</c:v>
                </c:pt>
                <c:pt idx="77">
                  <c:v>16776.3007</c:v>
                </c:pt>
                <c:pt idx="78">
                  <c:v>16960.1495</c:v>
                </c:pt>
                <c:pt idx="79">
                  <c:v>17169.4223</c:v>
                </c:pt>
                <c:pt idx="80">
                  <c:v>17382.1203</c:v>
                </c:pt>
                <c:pt idx="81">
                  <c:v>17558.3242</c:v>
                </c:pt>
                <c:pt idx="82">
                  <c:v>17782.5461</c:v>
                </c:pt>
                <c:pt idx="83">
                  <c:v>17952.7752</c:v>
                </c:pt>
                <c:pt idx="84">
                  <c:v>18162.7345</c:v>
                </c:pt>
                <c:pt idx="85">
                  <c:v>18363.8485</c:v>
                </c:pt>
                <c:pt idx="86">
                  <c:v>18558.9134</c:v>
                </c:pt>
                <c:pt idx="87">
                  <c:v>18750.8008</c:v>
                </c:pt>
                <c:pt idx="88">
                  <c:v>18967.7263</c:v>
                </c:pt>
                <c:pt idx="89">
                  <c:v>19173.1244</c:v>
                </c:pt>
                <c:pt idx="90">
                  <c:v>19353.6498</c:v>
                </c:pt>
                <c:pt idx="91">
                  <c:v>19561.6157</c:v>
                </c:pt>
                <c:pt idx="92">
                  <c:v>19757.0337</c:v>
                </c:pt>
                <c:pt idx="93">
                  <c:v>19955.6059</c:v>
                </c:pt>
                <c:pt idx="94">
                  <c:v>20156.061</c:v>
                </c:pt>
                <c:pt idx="95">
                  <c:v>20356.8553</c:v>
                </c:pt>
                <c:pt idx="96">
                  <c:v>20560.7285</c:v>
                </c:pt>
                <c:pt idx="97">
                  <c:v>20753.2201</c:v>
                </c:pt>
                <c:pt idx="98">
                  <c:v>20964.0916</c:v>
                </c:pt>
                <c:pt idx="99">
                  <c:v>21156.2072</c:v>
                </c:pt>
                <c:pt idx="100">
                  <c:v>21378.313</c:v>
                </c:pt>
                <c:pt idx="101">
                  <c:v>21561.531</c:v>
                </c:pt>
                <c:pt idx="102">
                  <c:v>21767.6052</c:v>
                </c:pt>
                <c:pt idx="103">
                  <c:v>21963.9144</c:v>
                </c:pt>
                <c:pt idx="104">
                  <c:v>22153.5142</c:v>
                </c:pt>
                <c:pt idx="105">
                  <c:v>22362.3709</c:v>
                </c:pt>
                <c:pt idx="106">
                  <c:v>22547.7363</c:v>
                </c:pt>
                <c:pt idx="107">
                  <c:v>22759.9212</c:v>
                </c:pt>
                <c:pt idx="108">
                  <c:v>22941.1936</c:v>
                </c:pt>
                <c:pt idx="109">
                  <c:v>23150.735</c:v>
                </c:pt>
                <c:pt idx="110">
                  <c:v>23362.0975</c:v>
                </c:pt>
                <c:pt idx="111">
                  <c:v>23548.361</c:v>
                </c:pt>
                <c:pt idx="112">
                  <c:v>23758.3601</c:v>
                </c:pt>
                <c:pt idx="113">
                  <c:v>23953.4712</c:v>
                </c:pt>
                <c:pt idx="114">
                  <c:v>24145.4761</c:v>
                </c:pt>
                <c:pt idx="115">
                  <c:v>24345.1683</c:v>
                </c:pt>
                <c:pt idx="116">
                  <c:v>24551.6308</c:v>
                </c:pt>
                <c:pt idx="117">
                  <c:v>24744.8074</c:v>
                </c:pt>
                <c:pt idx="118">
                  <c:v>24952.9155</c:v>
                </c:pt>
                <c:pt idx="119">
                  <c:v>25157.0102</c:v>
                </c:pt>
                <c:pt idx="120">
                  <c:v>25350.0145</c:v>
                </c:pt>
                <c:pt idx="121">
                  <c:v>25554.1235</c:v>
                </c:pt>
                <c:pt idx="122">
                  <c:v>25733.6457</c:v>
                </c:pt>
                <c:pt idx="123">
                  <c:v>25948.7301</c:v>
                </c:pt>
                <c:pt idx="124">
                  <c:v>26132.0591</c:v>
                </c:pt>
                <c:pt idx="125">
                  <c:v>26356.3919</c:v>
                </c:pt>
                <c:pt idx="126">
                  <c:v>26534.4577</c:v>
                </c:pt>
                <c:pt idx="127">
                  <c:v>26746.6022</c:v>
                </c:pt>
                <c:pt idx="128">
                  <c:v>26952.627</c:v>
                </c:pt>
                <c:pt idx="129">
                  <c:v>27135.094</c:v>
                </c:pt>
                <c:pt idx="130">
                  <c:v>27356.1294</c:v>
                </c:pt>
                <c:pt idx="131">
                  <c:v>27547.7004</c:v>
                </c:pt>
                <c:pt idx="132">
                  <c:v>27746.7719</c:v>
                </c:pt>
                <c:pt idx="133">
                  <c:v>27949.5522</c:v>
                </c:pt>
                <c:pt idx="134">
                  <c:v>28149.7469</c:v>
                </c:pt>
                <c:pt idx="135">
                  <c:v>28333.505</c:v>
                </c:pt>
                <c:pt idx="136">
                  <c:v>28546.7744</c:v>
                </c:pt>
                <c:pt idx="137">
                  <c:v>28727.8781</c:v>
                </c:pt>
                <c:pt idx="138">
                  <c:v>28938.4914</c:v>
                </c:pt>
                <c:pt idx="139">
                  <c:v>29350.6463</c:v>
                </c:pt>
                <c:pt idx="140">
                  <c:v>29537.0853</c:v>
                </c:pt>
                <c:pt idx="141">
                  <c:v>29750.0616</c:v>
                </c:pt>
                <c:pt idx="142">
                  <c:v>29930.6195</c:v>
                </c:pt>
                <c:pt idx="143">
                  <c:v>30145.9696</c:v>
                </c:pt>
                <c:pt idx="144">
                  <c:v>30339.8642</c:v>
                </c:pt>
                <c:pt idx="145">
                  <c:v>30544.9155</c:v>
                </c:pt>
                <c:pt idx="146">
                  <c:v>30735.2909</c:v>
                </c:pt>
                <c:pt idx="147">
                  <c:v>30950.9752</c:v>
                </c:pt>
                <c:pt idx="148">
                  <c:v>31145.7287</c:v>
                </c:pt>
                <c:pt idx="149">
                  <c:v>31536.2773</c:v>
                </c:pt>
                <c:pt idx="150">
                  <c:v>31739.9146</c:v>
                </c:pt>
                <c:pt idx="151">
                  <c:v>31937.88</c:v>
                </c:pt>
                <c:pt idx="152">
                  <c:v>32144.7228</c:v>
                </c:pt>
                <c:pt idx="153">
                  <c:v>32337.7206</c:v>
                </c:pt>
                <c:pt idx="154">
                  <c:v>32546.2986</c:v>
                </c:pt>
                <c:pt idx="155">
                  <c:v>32744.0359</c:v>
                </c:pt>
                <c:pt idx="156">
                  <c:v>32924.8264</c:v>
                </c:pt>
                <c:pt idx="157">
                  <c:v>33142.6227</c:v>
                </c:pt>
                <c:pt idx="158">
                  <c:v>33340.7172</c:v>
                </c:pt>
                <c:pt idx="159">
                  <c:v>33542.1709</c:v>
                </c:pt>
                <c:pt idx="160">
                  <c:v>33735.3635</c:v>
                </c:pt>
                <c:pt idx="161">
                  <c:v>34135.2496</c:v>
                </c:pt>
                <c:pt idx="162">
                  <c:v>34338.0683</c:v>
                </c:pt>
                <c:pt idx="163">
                  <c:v>34523.3581</c:v>
                </c:pt>
                <c:pt idx="164">
                  <c:v>34732.4814</c:v>
                </c:pt>
                <c:pt idx="165">
                  <c:v>34926.7598</c:v>
                </c:pt>
                <c:pt idx="166">
                  <c:v>35126.4327</c:v>
                </c:pt>
                <c:pt idx="167">
                  <c:v>35321.5107</c:v>
                </c:pt>
                <c:pt idx="168">
                  <c:v>35529.2712</c:v>
                </c:pt>
                <c:pt idx="169">
                  <c:v>35727.3902</c:v>
                </c:pt>
                <c:pt idx="170">
                  <c:v>35925.8758</c:v>
                </c:pt>
                <c:pt idx="171">
                  <c:v>36139.125</c:v>
                </c:pt>
                <c:pt idx="172">
                  <c:v>36329.8161</c:v>
                </c:pt>
                <c:pt idx="173">
                  <c:v>36531.7568</c:v>
                </c:pt>
                <c:pt idx="174">
                  <c:v>36731.3413</c:v>
                </c:pt>
                <c:pt idx="175">
                  <c:v>36915.3951</c:v>
                </c:pt>
                <c:pt idx="176">
                  <c:v>37313.1857</c:v>
                </c:pt>
                <c:pt idx="177">
                  <c:v>37512.3078</c:v>
                </c:pt>
                <c:pt idx="178">
                  <c:v>37714.1847</c:v>
                </c:pt>
                <c:pt idx="179">
                  <c:v>38125.2106</c:v>
                </c:pt>
                <c:pt idx="180">
                  <c:v>38325.9064</c:v>
                </c:pt>
                <c:pt idx="181">
                  <c:v>38521.8047</c:v>
                </c:pt>
                <c:pt idx="182">
                  <c:v>38714.7068</c:v>
                </c:pt>
                <c:pt idx="183">
                  <c:v>38936.1614</c:v>
                </c:pt>
                <c:pt idx="184">
                  <c:v>39119.1578</c:v>
                </c:pt>
                <c:pt idx="185">
                  <c:v>39325.7247</c:v>
                </c:pt>
                <c:pt idx="186">
                  <c:v>39529.2495</c:v>
                </c:pt>
                <c:pt idx="187">
                  <c:v>39719.7665</c:v>
                </c:pt>
                <c:pt idx="188">
                  <c:v>39935.9393</c:v>
                </c:pt>
                <c:pt idx="189">
                  <c:v>40119.8623</c:v>
                </c:pt>
                <c:pt idx="190">
                  <c:v>40309.8292</c:v>
                </c:pt>
                <c:pt idx="191">
                  <c:v>40522.0075</c:v>
                </c:pt>
                <c:pt idx="192">
                  <c:v>40716.0867</c:v>
                </c:pt>
                <c:pt idx="193">
                  <c:v>40923.0013</c:v>
                </c:pt>
                <c:pt idx="194">
                  <c:v>41314.2606</c:v>
                </c:pt>
                <c:pt idx="195">
                  <c:v>41526.5711</c:v>
                </c:pt>
                <c:pt idx="196">
                  <c:v>41714.8713</c:v>
                </c:pt>
                <c:pt idx="197">
                  <c:v>41908.8135</c:v>
                </c:pt>
                <c:pt idx="198">
                  <c:v>42126.5878</c:v>
                </c:pt>
                <c:pt idx="199">
                  <c:v>42310.3535</c:v>
                </c:pt>
                <c:pt idx="200">
                  <c:v>42526.5503</c:v>
                </c:pt>
                <c:pt idx="201">
                  <c:v>42917.1907</c:v>
                </c:pt>
                <c:pt idx="202">
                  <c:v>43117.9641</c:v>
                </c:pt>
                <c:pt idx="203">
                  <c:v>43317.6521</c:v>
                </c:pt>
                <c:pt idx="204">
                  <c:v>43523.826</c:v>
                </c:pt>
                <c:pt idx="205">
                  <c:v>43707.8963</c:v>
                </c:pt>
                <c:pt idx="206">
                  <c:v>43896.5456</c:v>
                </c:pt>
                <c:pt idx="207">
                  <c:v>44116.7061</c:v>
                </c:pt>
                <c:pt idx="208">
                  <c:v>44300.0143</c:v>
                </c:pt>
                <c:pt idx="209">
                  <c:v>44500.7821</c:v>
                </c:pt>
                <c:pt idx="210">
                  <c:v>44715.0539</c:v>
                </c:pt>
                <c:pt idx="211">
                  <c:v>44909.8842</c:v>
                </c:pt>
                <c:pt idx="212">
                  <c:v>45076.1776</c:v>
                </c:pt>
                <c:pt idx="213">
                  <c:v>45329.0668</c:v>
                </c:pt>
                <c:pt idx="214">
                  <c:v>45518.667</c:v>
                </c:pt>
                <c:pt idx="215">
                  <c:v>45684.3719</c:v>
                </c:pt>
                <c:pt idx="216">
                  <c:v>45901.036</c:v>
                </c:pt>
                <c:pt idx="217">
                  <c:v>46102.7283</c:v>
                </c:pt>
                <c:pt idx="218">
                  <c:v>46299.677</c:v>
                </c:pt>
                <c:pt idx="219">
                  <c:v>46503.9506</c:v>
                </c:pt>
                <c:pt idx="220">
                  <c:v>46718.9042</c:v>
                </c:pt>
                <c:pt idx="221">
                  <c:v>46906.9592</c:v>
                </c:pt>
                <c:pt idx="222">
                  <c:v>47098.0417</c:v>
                </c:pt>
                <c:pt idx="223">
                  <c:v>47318.3495</c:v>
                </c:pt>
                <c:pt idx="224">
                  <c:v>47706.7501</c:v>
                </c:pt>
                <c:pt idx="225">
                  <c:v>47892.2585</c:v>
                </c:pt>
                <c:pt idx="226">
                  <c:v>48090.3698</c:v>
                </c:pt>
                <c:pt idx="227">
                  <c:v>48309.8012</c:v>
                </c:pt>
                <c:pt idx="228">
                  <c:v>48719.8447</c:v>
                </c:pt>
                <c:pt idx="229">
                  <c:v>48901.6328</c:v>
                </c:pt>
                <c:pt idx="230">
                  <c:v>49089.5323</c:v>
                </c:pt>
                <c:pt idx="231">
                  <c:v>49315.8291</c:v>
                </c:pt>
                <c:pt idx="232">
                  <c:v>49511.6328</c:v>
                </c:pt>
                <c:pt idx="233">
                  <c:v>49700.8351</c:v>
                </c:pt>
                <c:pt idx="234">
                  <c:v>49893.1189</c:v>
                </c:pt>
                <c:pt idx="235">
                  <c:v>50102.8439</c:v>
                </c:pt>
                <c:pt idx="236">
                  <c:v>50286.0312</c:v>
                </c:pt>
                <c:pt idx="237">
                  <c:v>50496.559</c:v>
                </c:pt>
                <c:pt idx="238">
                  <c:v>50685.0803</c:v>
                </c:pt>
                <c:pt idx="239">
                  <c:v>51088.3846</c:v>
                </c:pt>
                <c:pt idx="240">
                  <c:v>51293.5725</c:v>
                </c:pt>
                <c:pt idx="241">
                  <c:v>51493.0634</c:v>
                </c:pt>
                <c:pt idx="242">
                  <c:v>51697.9663</c:v>
                </c:pt>
                <c:pt idx="243">
                  <c:v>51884.328</c:v>
                </c:pt>
                <c:pt idx="244">
                  <c:v>52067.9173</c:v>
                </c:pt>
                <c:pt idx="245">
                  <c:v>52290.5239</c:v>
                </c:pt>
                <c:pt idx="246">
                  <c:v>52705.2087</c:v>
                </c:pt>
                <c:pt idx="247">
                  <c:v>52902.7692</c:v>
                </c:pt>
                <c:pt idx="248">
                  <c:v>53112.6531</c:v>
                </c:pt>
                <c:pt idx="249">
                  <c:v>53310.3932</c:v>
                </c:pt>
                <c:pt idx="250">
                  <c:v>53504.8169</c:v>
                </c:pt>
                <c:pt idx="251">
                  <c:v>53701.3466</c:v>
                </c:pt>
                <c:pt idx="252">
                  <c:v>53885.0226</c:v>
                </c:pt>
                <c:pt idx="253">
                  <c:v>54096.9399</c:v>
                </c:pt>
                <c:pt idx="254">
                  <c:v>54281.9033</c:v>
                </c:pt>
                <c:pt idx="255">
                  <c:v>54685.8443</c:v>
                </c:pt>
                <c:pt idx="256">
                  <c:v>54893.233</c:v>
                </c:pt>
                <c:pt idx="257">
                  <c:v>55081.0923</c:v>
                </c:pt>
                <c:pt idx="258">
                  <c:v>55295.0935</c:v>
                </c:pt>
                <c:pt idx="259">
                  <c:v>55485.268</c:v>
                </c:pt>
                <c:pt idx="260">
                  <c:v>55674.5327</c:v>
                </c:pt>
                <c:pt idx="261">
                  <c:v>55890.8009</c:v>
                </c:pt>
                <c:pt idx="262">
                  <c:v>56098.4632</c:v>
                </c:pt>
                <c:pt idx="263">
                  <c:v>56297.3602</c:v>
                </c:pt>
              </c:numCache>
            </c:numRef>
          </c:yVal>
          <c:smooth val="1"/>
        </c:ser>
        <c:ser>
          <c:idx val="2"/>
          <c:order val="1"/>
          <c:tx>
            <c:v>April 2016 Instruments</c:v>
          </c:tx>
          <c:spPr>
            <a:ln>
              <a:noFill/>
            </a:ln>
          </c:spPr>
          <c:marker>
            <c:symbol val="circle"/>
            <c:size val="5"/>
            <c:spPr>
              <a:solidFill>
                <a:schemeClr val="accent3"/>
              </a:solidFill>
            </c:spPr>
          </c:marker>
          <c:xVal>
            <c:numRef>
              <c:f>ChannelWidthAnalysis!$V$3:$V$16</c:f>
              <c:numCache>
                <c:formatCode>General</c:formatCode>
                <c:ptCount val="14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  <c:pt idx="6">
                  <c:v>0.0</c:v>
                </c:pt>
                <c:pt idx="7">
                  <c:v>0.0</c:v>
                </c:pt>
                <c:pt idx="8">
                  <c:v>0.0</c:v>
                </c:pt>
                <c:pt idx="9">
                  <c:v>0.0</c:v>
                </c:pt>
                <c:pt idx="10">
                  <c:v>0.0</c:v>
                </c:pt>
                <c:pt idx="11">
                  <c:v>0.0</c:v>
                </c:pt>
                <c:pt idx="12">
                  <c:v>0.0</c:v>
                </c:pt>
                <c:pt idx="13">
                  <c:v>0.0</c:v>
                </c:pt>
              </c:numCache>
            </c:numRef>
          </c:xVal>
          <c:yVal>
            <c:numRef>
              <c:f>ChannelWidthAnalysis!$S$3:$S$16</c:f>
              <c:numCache>
                <c:formatCode>0.000</c:formatCode>
                <c:ptCount val="14"/>
                <c:pt idx="2" formatCode="General">
                  <c:v>6654.1314</c:v>
                </c:pt>
                <c:pt idx="7" formatCode="General">
                  <c:v>15815.1017</c:v>
                </c:pt>
                <c:pt idx="8" formatCode="General">
                  <c:v>25984.6223</c:v>
                </c:pt>
                <c:pt idx="9" formatCode="General">
                  <c:v>39998.3015</c:v>
                </c:pt>
                <c:pt idx="10" formatCode="General">
                  <c:v>42737.5738</c:v>
                </c:pt>
                <c:pt idx="11" formatCode="General">
                  <c:v>51373.7444</c:v>
                </c:pt>
                <c:pt idx="12" formatCode="General">
                  <c:v>51793.2496</c:v>
                </c:pt>
                <c:pt idx="13" formatCode="General">
                  <c:v>52190.6787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48799640"/>
        <c:axId val="2048806920"/>
      </c:scatterChart>
      <c:valAx>
        <c:axId val="2048799640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Width (m)</a:t>
                </a:r>
              </a:p>
            </c:rich>
          </c:tx>
          <c:layout/>
          <c:overlay val="0"/>
        </c:title>
        <c:numFmt formatCode="0" sourceLinked="0"/>
        <c:majorTickMark val="out"/>
        <c:minorTickMark val="none"/>
        <c:tickLblPos val="nextTo"/>
        <c:crossAx val="2048806920"/>
        <c:crosses val="autoZero"/>
        <c:crossBetween val="midCat"/>
      </c:valAx>
      <c:valAx>
        <c:axId val="2048806920"/>
        <c:scaling>
          <c:orientation val="maxMin"/>
          <c:max val="60000.0"/>
          <c:min val="0.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Distance Down Channel (m)</a:t>
                </a:r>
              </a:p>
            </c:rich>
          </c:tx>
          <c:layout>
            <c:manualLayout>
              <c:xMode val="edge"/>
              <c:yMode val="edge"/>
              <c:x val="0.0051150895140665"/>
              <c:y val="0.436730007737472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2048799640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778997187372039"/>
          <c:y val="0.44346183605662"/>
          <c:w val="0.173553376160461"/>
          <c:h val="0.118481634882345"/>
        </c:manualLayout>
      </c:layout>
      <c:overlay val="1"/>
    </c:legend>
    <c:plotVisOnly val="1"/>
    <c:dispBlanksAs val="zero"/>
    <c:showDLblsOverMax val="0"/>
  </c:chart>
  <c:txPr>
    <a:bodyPr/>
    <a:lstStyle/>
    <a:p>
      <a:pPr>
        <a:defRPr sz="1600"/>
      </a:pPr>
      <a:endParaRPr lang="en-US"/>
    </a:p>
  </c:txPr>
  <c:printSettings>
    <c:headerFooter/>
    <c:pageMargins b="1.0" l="0.75" r="0.75" t="1.0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Transit Velocity During January 15, 2015 Event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Average</c:v>
          </c:tx>
          <c:spPr>
            <a:ln w="47625">
              <a:noFill/>
            </a:ln>
            <a:effectLst/>
          </c:spPr>
          <c:marker>
            <c:symbol val="circle"/>
            <c:size val="10"/>
            <c:spPr>
              <a:solidFill>
                <a:srgbClr val="FF0000"/>
              </a:solidFill>
              <a:ln>
                <a:noFill/>
              </a:ln>
              <a:effectLst/>
            </c:spPr>
          </c:marker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en-US"/>
                      <a:t>MS2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"/>
              <c:layout/>
              <c:tx>
                <c:rich>
                  <a:bodyPr/>
                  <a:lstStyle/>
                  <a:p>
                    <a:r>
                      <a:rPr lang="en-US"/>
                      <a:t>MS3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2"/>
              <c:layout/>
              <c:tx>
                <c:rich>
                  <a:bodyPr/>
                  <a:lstStyle/>
                  <a:p>
                    <a:r>
                      <a:rPr lang="en-US"/>
                      <a:t>MS4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3"/>
              <c:layout/>
              <c:tx>
                <c:rich>
                  <a:bodyPr/>
                  <a:lstStyle/>
                  <a:p>
                    <a:r>
                      <a:rPr lang="en-US"/>
                      <a:t>MS5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5"/>
              <c:layout/>
              <c:tx>
                <c:rich>
                  <a:bodyPr/>
                  <a:lstStyle/>
                  <a:p>
                    <a:r>
                      <a:rPr lang="en-US"/>
                      <a:t>BIN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6"/>
              <c:tx>
                <c:rich>
                  <a:bodyPr/>
                  <a:lstStyle/>
                  <a:p>
                    <a:r>
                      <a:rPr lang="en-US"/>
                      <a:t>MS7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0"/>
              <c:showBubbleSize val="0"/>
            </c:dLbl>
            <c:showLegendKey val="0"/>
            <c:showVal val="0"/>
            <c:showCatName val="1"/>
            <c:showSerName val="0"/>
            <c:showPercent val="0"/>
            <c:showBubbleSize val="0"/>
            <c:showLeaderLines val="0"/>
          </c:dLbls>
          <c:xVal>
            <c:numRef>
              <c:f>ChannelWidthAnalysis!$M$10:$M$15</c:f>
              <c:numCache>
                <c:formatCode>General</c:formatCode>
                <c:ptCount val="6"/>
                <c:pt idx="0">
                  <c:v>5.6</c:v>
                </c:pt>
                <c:pt idx="1">
                  <c:v>8.1</c:v>
                </c:pt>
                <c:pt idx="2">
                  <c:v>6.7</c:v>
                </c:pt>
                <c:pt idx="3">
                  <c:v>2.9</c:v>
                </c:pt>
                <c:pt idx="5">
                  <c:v>3.7</c:v>
                </c:pt>
              </c:numCache>
            </c:numRef>
          </c:xVal>
          <c:yVal>
            <c:numRef>
              <c:f>ChannelWidthAnalysis!$O$10:$O$15</c:f>
              <c:numCache>
                <c:formatCode>0</c:formatCode>
                <c:ptCount val="6"/>
                <c:pt idx="0">
                  <c:v>202.567791261</c:v>
                </c:pt>
                <c:pt idx="1">
                  <c:v>378.3261444472664</c:v>
                </c:pt>
                <c:pt idx="2">
                  <c:v>543.7887445946325</c:v>
                </c:pt>
                <c:pt idx="3">
                  <c:v>499.6490155364154</c:v>
                </c:pt>
                <c:pt idx="5">
                  <c:v>1142.31926656421</c:v>
                </c:pt>
              </c:numCache>
            </c:numRef>
          </c:yVal>
          <c:smooth val="0"/>
        </c:ser>
        <c:ser>
          <c:idx val="1"/>
          <c:order val="1"/>
          <c:tx>
            <c:v>Instantaneous</c:v>
          </c:tx>
          <c:spPr>
            <a:ln w="47625">
              <a:noFill/>
            </a:ln>
            <a:effectLst/>
          </c:spPr>
          <c:marker>
            <c:symbol val="square"/>
            <c:size val="9"/>
            <c:spPr>
              <a:solidFill>
                <a:srgbClr val="0000FF"/>
              </a:solidFill>
              <a:ln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0.00246913580246914"/>
                  <c:y val="0.018936635105608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MS2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"/>
              <c:layout/>
              <c:tx>
                <c:rich>
                  <a:bodyPr/>
                  <a:lstStyle/>
                  <a:p>
                    <a:r>
                      <a:rPr lang="en-US"/>
                      <a:t>MS3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0.0432098765432099"/>
                  <c:y val="-0.021849963583394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MS4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0.00987654320987663"/>
                  <c:y val="-0.0160233066278224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MS5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5"/>
              <c:layout/>
              <c:tx>
                <c:rich>
                  <a:bodyPr/>
                  <a:lstStyle/>
                  <a:p>
                    <a:r>
                      <a:rPr lang="en-US"/>
                      <a:t>BIN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6"/>
              <c:layout/>
              <c:tx>
                <c:rich>
                  <a:bodyPr/>
                  <a:lstStyle/>
                  <a:p>
                    <a:r>
                      <a:rPr lang="en-US"/>
                      <a:t>MS7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0"/>
              <c:showBubbleSize val="0"/>
            </c:dLbl>
            <c:showLegendKey val="0"/>
            <c:showVal val="0"/>
            <c:showCatName val="1"/>
            <c:showSerName val="0"/>
            <c:showPercent val="0"/>
            <c:showBubbleSize val="0"/>
            <c:showLeaderLines val="0"/>
          </c:dLbls>
          <c:xVal>
            <c:numRef>
              <c:f>ChannelWidthAnalysis!$L$10:$L$16</c:f>
              <c:numCache>
                <c:formatCode>General</c:formatCode>
                <c:ptCount val="7"/>
                <c:pt idx="0">
                  <c:v>5.3</c:v>
                </c:pt>
                <c:pt idx="1">
                  <c:v>8.4</c:v>
                </c:pt>
                <c:pt idx="2">
                  <c:v>3.4</c:v>
                </c:pt>
                <c:pt idx="3">
                  <c:v>4.5</c:v>
                </c:pt>
                <c:pt idx="5">
                  <c:v>4.0</c:v>
                </c:pt>
                <c:pt idx="6">
                  <c:v>2.8</c:v>
                </c:pt>
              </c:numCache>
            </c:numRef>
          </c:xVal>
          <c:yVal>
            <c:numRef>
              <c:f>ChannelWidthAnalysis!$I$10:$I$16</c:f>
              <c:numCache>
                <c:formatCode>0</c:formatCode>
                <c:ptCount val="7"/>
                <c:pt idx="0">
                  <c:v>202.57</c:v>
                </c:pt>
                <c:pt idx="1">
                  <c:v>361.32</c:v>
                </c:pt>
                <c:pt idx="2">
                  <c:v>542.6</c:v>
                </c:pt>
                <c:pt idx="3">
                  <c:v>604.2</c:v>
                </c:pt>
                <c:pt idx="5">
                  <c:v>1141.1</c:v>
                </c:pt>
                <c:pt idx="6">
                  <c:v>1503.9</c:v>
                </c:pt>
              </c:numCache>
            </c:numRef>
          </c:y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2126021144"/>
        <c:axId val="2126026600"/>
      </c:scatterChart>
      <c:valAx>
        <c:axId val="2126021144"/>
        <c:scaling>
          <c:orientation val="minMax"/>
          <c:min val="2.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Velocity (m/s)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126026600"/>
        <c:crosses val="autoZero"/>
        <c:crossBetween val="midCat"/>
      </c:valAx>
      <c:valAx>
        <c:axId val="212602660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Channel Width (m)</a:t>
                </a:r>
              </a:p>
            </c:rich>
          </c:tx>
          <c:layout/>
          <c:overlay val="0"/>
        </c:title>
        <c:numFmt formatCode="0" sourceLinked="1"/>
        <c:majorTickMark val="out"/>
        <c:minorTickMark val="none"/>
        <c:tickLblPos val="nextTo"/>
        <c:crossAx val="2126021144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841363738305581"/>
          <c:y val="0.069797164642878"/>
          <c:w val="0.116797019500079"/>
          <c:h val="0.0709974091476732"/>
        </c:manualLayout>
      </c:layout>
      <c:overlay val="1"/>
    </c:legend>
    <c:plotVisOnly val="1"/>
    <c:dispBlanksAs val="gap"/>
    <c:showDLblsOverMax val="0"/>
  </c:chart>
  <c:txPr>
    <a:bodyPr/>
    <a:lstStyle/>
    <a:p>
      <a:pPr>
        <a:defRPr sz="1400"/>
      </a:pPr>
      <a:endParaRPr lang="en-US"/>
    </a:p>
  </c:txPr>
  <c:printSettings>
    <c:headerFooter/>
    <c:pageMargins b="1.0" l="0.75" r="0.75" t="1.0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Transit Velocity During September</a:t>
            </a:r>
            <a:r>
              <a:rPr lang="en-US" baseline="0"/>
              <a:t> 1</a:t>
            </a:r>
            <a:r>
              <a:rPr lang="en-US"/>
              <a:t>, 2016 Event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Average</c:v>
          </c:tx>
          <c:spPr>
            <a:ln w="47625">
              <a:noFill/>
            </a:ln>
            <a:effectLst/>
          </c:spPr>
          <c:marker>
            <c:symbol val="circle"/>
            <c:size val="10"/>
            <c:spPr>
              <a:solidFill>
                <a:srgbClr val="FF0000"/>
              </a:solidFill>
              <a:ln>
                <a:noFill/>
              </a:ln>
              <a:effectLst/>
            </c:spPr>
          </c:marker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en-US"/>
                      <a:t>MS2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"/>
              <c:layout/>
              <c:tx>
                <c:rich>
                  <a:bodyPr/>
                  <a:lstStyle/>
                  <a:p>
                    <a:r>
                      <a:rPr lang="en-US"/>
                      <a:t>MS3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2"/>
              <c:tx>
                <c:rich>
                  <a:bodyPr/>
                  <a:lstStyle/>
                  <a:p>
                    <a:r>
                      <a:rPr lang="en-US"/>
                      <a:t>MS4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3"/>
              <c:layout/>
              <c:tx>
                <c:rich>
                  <a:bodyPr/>
                  <a:lstStyle/>
                  <a:p>
                    <a:r>
                      <a:rPr lang="en-US"/>
                      <a:t>MS5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5"/>
              <c:layout/>
              <c:tx>
                <c:rich>
                  <a:bodyPr/>
                  <a:lstStyle/>
                  <a:p>
                    <a:r>
                      <a:rPr lang="en-US"/>
                      <a:t>BIN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6"/>
              <c:tx>
                <c:rich>
                  <a:bodyPr/>
                  <a:lstStyle/>
                  <a:p>
                    <a:r>
                      <a:rPr lang="en-US"/>
                      <a:t>MS7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0"/>
              <c:showBubbleSize val="0"/>
            </c:dLbl>
            <c:showLegendKey val="0"/>
            <c:showVal val="0"/>
            <c:showCatName val="1"/>
            <c:showSerName val="0"/>
            <c:showPercent val="0"/>
            <c:showBubbleSize val="0"/>
            <c:showLeaderLines val="0"/>
          </c:dLbls>
          <c:xVal>
            <c:numRef>
              <c:f>ChannelWidthAnalysis!$X$10:$X$15</c:f>
              <c:numCache>
                <c:formatCode>0.00</c:formatCode>
                <c:ptCount val="6"/>
                <c:pt idx="0">
                  <c:v>3.67910453815261</c:v>
                </c:pt>
                <c:pt idx="1">
                  <c:v>4.985059117647059</c:v>
                </c:pt>
                <c:pt idx="3">
                  <c:v>0.760908972222221</c:v>
                </c:pt>
                <c:pt idx="5">
                  <c:v>0.157118052434457</c:v>
                </c:pt>
              </c:numCache>
            </c:numRef>
          </c:xVal>
          <c:yVal>
            <c:numRef>
              <c:f>ChannelWidthAnalysis!$Z$10:$Z$15</c:f>
              <c:numCache>
                <c:formatCode>0.0</c:formatCode>
                <c:ptCount val="6"/>
                <c:pt idx="0">
                  <c:v>213.1569501180654</c:v>
                </c:pt>
                <c:pt idx="1">
                  <c:v>378.3261444472664</c:v>
                </c:pt>
                <c:pt idx="3">
                  <c:v>541.235297266507</c:v>
                </c:pt>
                <c:pt idx="5">
                  <c:v>1142.31926656421</c:v>
                </c:pt>
              </c:numCache>
            </c:numRef>
          </c:yVal>
          <c:smooth val="0"/>
        </c:ser>
        <c:ser>
          <c:idx val="1"/>
          <c:order val="1"/>
          <c:tx>
            <c:v>Instantaneous</c:v>
          </c:tx>
          <c:spPr>
            <a:ln w="47625">
              <a:noFill/>
            </a:ln>
            <a:effectLst/>
          </c:spPr>
          <c:marker>
            <c:symbol val="square"/>
            <c:size val="9"/>
            <c:spPr>
              <a:solidFill>
                <a:srgbClr val="0000FF"/>
              </a:solidFill>
              <a:ln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0.00246913580246914"/>
                  <c:y val="0.018936635105608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MS2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"/>
              <c:layout/>
              <c:tx>
                <c:rich>
                  <a:bodyPr/>
                  <a:lstStyle/>
                  <a:p>
                    <a:r>
                      <a:rPr lang="en-US"/>
                      <a:t>MS3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0.0432098765432099"/>
                  <c:y val="-0.021849963583394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MS4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0.00987654320987663"/>
                  <c:y val="-0.0160233066278224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MS5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5"/>
              <c:layout/>
              <c:tx>
                <c:rich>
                  <a:bodyPr/>
                  <a:lstStyle/>
                  <a:p>
                    <a:r>
                      <a:rPr lang="en-US"/>
                      <a:t>BIN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6"/>
              <c:layout/>
              <c:tx>
                <c:rich>
                  <a:bodyPr/>
                  <a:lstStyle/>
                  <a:p>
                    <a:r>
                      <a:rPr lang="en-US"/>
                      <a:t>MS7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0"/>
              <c:showBubbleSize val="0"/>
            </c:dLbl>
            <c:showLegendKey val="0"/>
            <c:showVal val="0"/>
            <c:showCatName val="1"/>
            <c:showSerName val="0"/>
            <c:showPercent val="0"/>
            <c:showBubbleSize val="0"/>
            <c:showLeaderLines val="0"/>
          </c:dLbls>
          <c:xVal>
            <c:numRef>
              <c:f>ChannelWidthAnalysis!$W$10:$W$16</c:f>
              <c:numCache>
                <c:formatCode>General</c:formatCode>
                <c:ptCount val="7"/>
                <c:pt idx="0">
                  <c:v>2.6</c:v>
                </c:pt>
                <c:pt idx="1">
                  <c:v>3.7</c:v>
                </c:pt>
                <c:pt idx="3">
                  <c:v>4.3</c:v>
                </c:pt>
                <c:pt idx="5">
                  <c:v>1.8</c:v>
                </c:pt>
                <c:pt idx="6">
                  <c:v>0.9</c:v>
                </c:pt>
              </c:numCache>
            </c:numRef>
          </c:xVal>
          <c:yVal>
            <c:numRef>
              <c:f>ChannelWidthAnalysis!$Y$10:$Y$16</c:f>
              <c:numCache>
                <c:formatCode>0.0</c:formatCode>
                <c:ptCount val="7"/>
                <c:pt idx="0">
                  <c:v>-531.972514</c:v>
                </c:pt>
                <c:pt idx="1">
                  <c:v>-835.364692</c:v>
                </c:pt>
                <c:pt idx="3">
                  <c:v>-1450.621149</c:v>
                </c:pt>
                <c:pt idx="5">
                  <c:v>-1843.102484</c:v>
                </c:pt>
                <c:pt idx="6">
                  <c:v>-1853.875732</c:v>
                </c:pt>
              </c:numCache>
            </c:numRef>
          </c:y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2048872104"/>
        <c:axId val="2048877560"/>
      </c:scatterChart>
      <c:valAx>
        <c:axId val="2048872104"/>
        <c:scaling>
          <c:orientation val="minMax"/>
          <c:min val="0.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Velocity (m/s)</a:t>
                </a:r>
              </a:p>
            </c:rich>
          </c:tx>
          <c:layout/>
          <c:overlay val="0"/>
        </c:title>
        <c:numFmt formatCode="0.00" sourceLinked="1"/>
        <c:majorTickMark val="out"/>
        <c:minorTickMark val="none"/>
        <c:tickLblPos val="nextTo"/>
        <c:crossAx val="2048877560"/>
        <c:crosses val="autoZero"/>
        <c:crossBetween val="midCat"/>
      </c:valAx>
      <c:valAx>
        <c:axId val="204887756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Channel Width (m)</a:t>
                </a:r>
              </a:p>
            </c:rich>
          </c:tx>
          <c:layout/>
          <c:overlay val="0"/>
        </c:title>
        <c:numFmt formatCode="0.0" sourceLinked="1"/>
        <c:majorTickMark val="out"/>
        <c:minorTickMark val="none"/>
        <c:tickLblPos val="nextTo"/>
        <c:crossAx val="2048872104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125365194747816"/>
          <c:y val="0.077080486672725"/>
          <c:w val="0.116797019500079"/>
          <c:h val="0.0709974091476732"/>
        </c:manualLayout>
      </c:layout>
      <c:overlay val="1"/>
    </c:legend>
    <c:plotVisOnly val="1"/>
    <c:dispBlanksAs val="gap"/>
    <c:showDLblsOverMax val="0"/>
  </c:chart>
  <c:txPr>
    <a:bodyPr/>
    <a:lstStyle/>
    <a:p>
      <a:pPr>
        <a:defRPr sz="1400"/>
      </a:pPr>
      <a:endParaRPr lang="en-US"/>
    </a:p>
  </c:txPr>
  <c:printSettings>
    <c:headerFooter/>
    <c:pageMargins b="1.0" l="0.75" r="0.75" t="1.0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4" Type="http://schemas.openxmlformats.org/officeDocument/2006/relationships/chart" Target="../charts/chart5.xml"/><Relationship Id="rId1" Type="http://schemas.openxmlformats.org/officeDocument/2006/relationships/chart" Target="../charts/chart2.xml"/><Relationship Id="rId2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260350</xdr:colOff>
      <xdr:row>293</xdr:row>
      <xdr:rowOff>107950</xdr:rowOff>
    </xdr:from>
    <xdr:to>
      <xdr:col>28</xdr:col>
      <xdr:colOff>1174750</xdr:colOff>
      <xdr:row>298</xdr:row>
      <xdr:rowOff>184150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34</xdr:col>
      <xdr:colOff>639232</xdr:colOff>
      <xdr:row>20</xdr:row>
      <xdr:rowOff>173567</xdr:rowOff>
    </xdr:from>
    <xdr:to>
      <xdr:col>42</xdr:col>
      <xdr:colOff>486833</xdr:colOff>
      <xdr:row>83</xdr:row>
      <xdr:rowOff>160867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0</xdr:colOff>
      <xdr:row>67</xdr:row>
      <xdr:rowOff>0</xdr:rowOff>
    </xdr:from>
    <xdr:to>
      <xdr:col>27</xdr:col>
      <xdr:colOff>38100</xdr:colOff>
      <xdr:row>113</xdr:row>
      <xdr:rowOff>25400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516467</xdr:colOff>
      <xdr:row>20</xdr:row>
      <xdr:rowOff>124883</xdr:rowOff>
    </xdr:from>
    <xdr:to>
      <xdr:col>20</xdr:col>
      <xdr:colOff>67733</xdr:colOff>
      <xdr:row>66</xdr:row>
      <xdr:rowOff>80432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20</xdr:col>
      <xdr:colOff>330200</xdr:colOff>
      <xdr:row>20</xdr:row>
      <xdr:rowOff>165100</xdr:rowOff>
    </xdr:from>
    <xdr:to>
      <xdr:col>34</xdr:col>
      <xdr:colOff>71966</xdr:colOff>
      <xdr:row>66</xdr:row>
      <xdr:rowOff>120649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3320"/>
  <sheetViews>
    <sheetView tabSelected="1" topLeftCell="N548" zoomScale="200" zoomScaleNormal="200" zoomScalePageLayoutView="200" workbookViewId="0">
      <selection activeCell="X570" sqref="X570:X572"/>
    </sheetView>
  </sheetViews>
  <sheetFormatPr baseColWidth="10" defaultRowHeight="15" x14ac:dyDescent="0"/>
  <cols>
    <col min="1" max="1" width="11.5" style="5" bestFit="1" customWidth="1"/>
    <col min="2" max="2" width="12" bestFit="1" customWidth="1"/>
    <col min="3" max="3" width="12.33203125" bestFit="1" customWidth="1"/>
    <col min="4" max="4" width="10.83203125" bestFit="1" customWidth="1"/>
    <col min="5" max="5" width="22.33203125" style="16" bestFit="1" customWidth="1"/>
    <col min="6" max="6" width="16" bestFit="1" customWidth="1"/>
    <col min="7" max="7" width="13.83203125" bestFit="1" customWidth="1"/>
    <col min="8" max="8" width="11.6640625" customWidth="1"/>
    <col min="9" max="9" width="7.5" bestFit="1" customWidth="1"/>
    <col min="10" max="10" width="9.1640625" bestFit="1" customWidth="1"/>
    <col min="15" max="15" width="11.5" style="5" bestFit="1" customWidth="1"/>
    <col min="16" max="16" width="11.5" style="5" customWidth="1"/>
    <col min="17" max="19" width="5.5" customWidth="1"/>
    <col min="20" max="20" width="13.5" bestFit="1" customWidth="1"/>
    <col min="21" max="21" width="16.1640625" bestFit="1" customWidth="1"/>
    <col min="22" max="22" width="13.83203125" bestFit="1" customWidth="1"/>
    <col min="27" max="27" width="26.33203125" bestFit="1" customWidth="1"/>
    <col min="29" max="29" width="16" bestFit="1" customWidth="1"/>
  </cols>
  <sheetData>
    <row r="1" spans="1:30" ht="90" customHeight="1">
      <c r="A1" s="18" t="s">
        <v>58</v>
      </c>
      <c r="B1" s="18"/>
      <c r="C1" s="18"/>
      <c r="D1" s="18"/>
      <c r="E1" s="18"/>
      <c r="F1" s="18"/>
      <c r="G1" s="18"/>
      <c r="H1" s="18"/>
      <c r="I1" s="18"/>
      <c r="J1" s="18"/>
      <c r="K1" s="18"/>
      <c r="O1" s="19" t="s">
        <v>62</v>
      </c>
      <c r="P1" s="19"/>
      <c r="Q1" s="19"/>
      <c r="R1" s="19"/>
      <c r="S1" s="19"/>
      <c r="T1" s="19"/>
      <c r="U1" s="14" t="s">
        <v>59</v>
      </c>
    </row>
    <row r="2" spans="1:30" ht="60">
      <c r="A2" s="4" t="s">
        <v>24</v>
      </c>
      <c r="B2" s="1" t="s">
        <v>19</v>
      </c>
      <c r="C2" s="1" t="s">
        <v>14</v>
      </c>
      <c r="D2" s="1" t="s">
        <v>15</v>
      </c>
      <c r="E2" s="22" t="s">
        <v>26</v>
      </c>
      <c r="F2" s="1" t="s">
        <v>22</v>
      </c>
      <c r="G2" s="1" t="s">
        <v>23</v>
      </c>
      <c r="H2" s="1" t="s">
        <v>25</v>
      </c>
      <c r="I2" s="1" t="s">
        <v>20</v>
      </c>
      <c r="J2" s="1" t="s">
        <v>21</v>
      </c>
      <c r="K2" s="1" t="s">
        <v>27</v>
      </c>
      <c r="O2" s="4" t="s">
        <v>24</v>
      </c>
      <c r="P2" s="4" t="s">
        <v>57</v>
      </c>
      <c r="Q2" t="s">
        <v>27</v>
      </c>
      <c r="R2" s="1" t="s">
        <v>51</v>
      </c>
      <c r="S2" s="1" t="s">
        <v>14</v>
      </c>
      <c r="T2" s="1" t="s">
        <v>15</v>
      </c>
      <c r="U2" s="22" t="s">
        <v>26</v>
      </c>
      <c r="V2" s="1"/>
      <c r="W2" s="4" t="s">
        <v>24</v>
      </c>
      <c r="X2" s="1" t="s">
        <v>27</v>
      </c>
      <c r="Y2" s="1"/>
      <c r="Z2" s="1"/>
      <c r="AA2" s="1" t="s">
        <v>15</v>
      </c>
      <c r="AB2" s="1" t="s">
        <v>19</v>
      </c>
      <c r="AC2" s="1" t="s">
        <v>22</v>
      </c>
      <c r="AD2" s="1" t="s">
        <v>23</v>
      </c>
    </row>
    <row r="3" spans="1:30">
      <c r="A3" s="5">
        <v>0</v>
      </c>
      <c r="B3" s="3">
        <v>-0.25514300000000001</v>
      </c>
      <c r="F3" s="2">
        <v>-121.785364</v>
      </c>
      <c r="G3" s="2">
        <v>36.801972999999997</v>
      </c>
      <c r="H3" s="3">
        <v>0</v>
      </c>
      <c r="I3" s="3">
        <v>271.074502</v>
      </c>
      <c r="J3">
        <v>0</v>
      </c>
      <c r="K3" t="e">
        <f>VLOOKUP(A3,Channel_xs_widths!$D$2:$E$279,2,FALSE)</f>
        <v>#N/A</v>
      </c>
      <c r="O3" s="5">
        <v>1003.2517</v>
      </c>
      <c r="P3" s="5">
        <f>VLOOKUP(O3,$A$3:$B$2986,2,FALSE)</f>
        <v>-79.259511000000003</v>
      </c>
      <c r="Q3">
        <v>446.24658189500002</v>
      </c>
      <c r="T3">
        <v>0</v>
      </c>
      <c r="U3" s="2" t="e">
        <f>VLOOKUP($O$3,$O$295:R330,5,FALSE)</f>
        <v>#N/A</v>
      </c>
      <c r="V3" s="2"/>
      <c r="W3" s="5">
        <v>1003.2517</v>
      </c>
      <c r="X3">
        <v>446.24658189500002</v>
      </c>
      <c r="AB3" s="3">
        <v>-79.259511000000003</v>
      </c>
      <c r="AC3" s="2">
        <v>-121.796161</v>
      </c>
      <c r="AD3" s="2">
        <v>36.803446999999998</v>
      </c>
    </row>
    <row r="4" spans="1:30">
      <c r="A4" s="5">
        <v>9.9357000000000006</v>
      </c>
      <c r="B4" s="3">
        <v>-0.38818399999999997</v>
      </c>
      <c r="F4" s="2">
        <v>-121.78547500000001</v>
      </c>
      <c r="G4" s="2">
        <v>36.801976000000003</v>
      </c>
      <c r="H4" s="3">
        <v>9.9366179999999993</v>
      </c>
      <c r="I4" s="3">
        <v>271.074502</v>
      </c>
      <c r="J4">
        <v>8.8149999999999999E-3</v>
      </c>
      <c r="K4" t="e">
        <f>VLOOKUP(A4,Channel_xs_widths!$D$2:$E$279,2,FALSE)</f>
        <v>#N/A</v>
      </c>
      <c r="O4" s="5">
        <v>1182.7356</v>
      </c>
      <c r="P4" s="5">
        <f t="shared" ref="P4:P34" si="0">VLOOKUP(O4,$A$3:$B$2986,2,FALSE)</f>
        <v>-88.695448999999996</v>
      </c>
      <c r="Q4">
        <v>446.56810638500002</v>
      </c>
      <c r="T4">
        <v>0</v>
      </c>
      <c r="U4" s="2" t="e">
        <f>VLOOKUP($O$3,$O$295:R331,5,FALSE)</f>
        <v>#N/A</v>
      </c>
      <c r="V4" s="2"/>
      <c r="W4" s="5">
        <v>1182.7356</v>
      </c>
      <c r="X4">
        <v>446.56810638500002</v>
      </c>
      <c r="AB4" s="3">
        <v>-88.695448999999996</v>
      </c>
      <c r="AC4" s="2">
        <v>-121.798164</v>
      </c>
      <c r="AD4" s="2">
        <v>36.803530000000002</v>
      </c>
    </row>
    <row r="5" spans="1:30">
      <c r="A5" s="5">
        <v>39.742899999999999</v>
      </c>
      <c r="B5" s="3">
        <v>-0.60546900000000003</v>
      </c>
      <c r="F5" s="2">
        <v>-121.785809</v>
      </c>
      <c r="G5" s="2">
        <v>36.801985000000002</v>
      </c>
      <c r="H5" s="3">
        <v>39.744588</v>
      </c>
      <c r="I5" s="3">
        <v>271.074636</v>
      </c>
      <c r="J5">
        <v>7.6499999999999997E-3</v>
      </c>
      <c r="K5" t="e">
        <f>VLOOKUP(A5,Channel_xs_widths!$D$2:$E$279,2,FALSE)</f>
        <v>#N/A</v>
      </c>
      <c r="O5" s="5">
        <v>1392.4151999999999</v>
      </c>
      <c r="P5" s="5">
        <f t="shared" si="0"/>
        <v>-105.554734</v>
      </c>
      <c r="Q5">
        <v>434.89117460400001</v>
      </c>
      <c r="T5">
        <v>0</v>
      </c>
      <c r="U5" s="2" t="e">
        <f>VLOOKUP($O$3,$O$295:R332,5,FALSE)</f>
        <v>#N/A</v>
      </c>
      <c r="V5" s="2"/>
      <c r="W5" s="5">
        <v>1392.4151999999999</v>
      </c>
      <c r="X5">
        <v>434.89117460400001</v>
      </c>
      <c r="AB5" s="3">
        <v>-105.554734</v>
      </c>
      <c r="AC5" s="2">
        <v>-121.80050199999999</v>
      </c>
      <c r="AD5" s="2">
        <v>36.803466</v>
      </c>
    </row>
    <row r="6" spans="1:30">
      <c r="A6" s="5">
        <v>69.55</v>
      </c>
      <c r="B6" s="3">
        <v>-0.84423800000000004</v>
      </c>
      <c r="F6" s="2">
        <v>-121.786143</v>
      </c>
      <c r="G6" s="2">
        <v>36.801993000000003</v>
      </c>
      <c r="H6" s="3">
        <v>69.552716000000004</v>
      </c>
      <c r="I6" s="3">
        <v>271.074836</v>
      </c>
      <c r="J6">
        <v>8.0190000000000001E-3</v>
      </c>
      <c r="K6" t="e">
        <f>VLOOKUP(A6,Channel_xs_widths!$D$2:$E$279,2,FALSE)</f>
        <v>#N/A</v>
      </c>
      <c r="O6" s="5">
        <v>1603.2204999999999</v>
      </c>
      <c r="P6" s="5">
        <f t="shared" si="0"/>
        <v>-122.003922</v>
      </c>
      <c r="Q6">
        <v>441.54028721399999</v>
      </c>
      <c r="T6">
        <v>0</v>
      </c>
      <c r="U6" s="2" t="e">
        <f>VLOOKUP($O$3,$O$295:R333,5,FALSE)</f>
        <v>#N/A</v>
      </c>
      <c r="V6" s="2"/>
      <c r="W6" s="5">
        <v>1603.2204999999999</v>
      </c>
      <c r="X6">
        <v>441.54028721399999</v>
      </c>
      <c r="AB6" s="3">
        <v>-122.003922</v>
      </c>
      <c r="AC6" s="2">
        <v>-121.80283900000001</v>
      </c>
      <c r="AD6" s="2">
        <v>36.803198999999999</v>
      </c>
    </row>
    <row r="7" spans="1:30">
      <c r="A7" s="5">
        <v>99.357200000000006</v>
      </c>
      <c r="B7" s="3">
        <v>-1.083496</v>
      </c>
      <c r="F7" s="2">
        <v>-121.786477</v>
      </c>
      <c r="G7" s="2">
        <v>36.802002000000002</v>
      </c>
      <c r="H7" s="3">
        <v>99.360843000000003</v>
      </c>
      <c r="I7" s="3">
        <v>271.07503600000001</v>
      </c>
      <c r="J7">
        <v>8.6529999999999992E-3</v>
      </c>
      <c r="K7" t="e">
        <f>VLOOKUP(A7,Channel_xs_widths!$D$2:$E$279,2,FALSE)</f>
        <v>#N/A</v>
      </c>
      <c r="O7" s="5">
        <v>1785.5601999999999</v>
      </c>
      <c r="P7" s="5">
        <f t="shared" si="0"/>
        <v>-125.785309</v>
      </c>
      <c r="Q7">
        <v>302.29744399100002</v>
      </c>
      <c r="T7">
        <v>0</v>
      </c>
      <c r="U7" s="2" t="e">
        <f>VLOOKUP($O$3,$O$295:R334,5,FALSE)</f>
        <v>#N/A</v>
      </c>
      <c r="V7" s="2"/>
      <c r="W7" s="5">
        <v>1785.5601999999999</v>
      </c>
      <c r="X7">
        <v>302.29744399100002</v>
      </c>
      <c r="AB7" s="3">
        <v>-125.785309</v>
      </c>
      <c r="AC7" s="2">
        <v>-121.80484300000001</v>
      </c>
      <c r="AD7" s="2">
        <v>36.802875</v>
      </c>
    </row>
    <row r="8" spans="1:30">
      <c r="A8" s="5">
        <v>129.1644</v>
      </c>
      <c r="B8" s="3">
        <v>-1.360107</v>
      </c>
      <c r="F8" s="2">
        <v>-121.786811</v>
      </c>
      <c r="G8" s="2">
        <v>36.802010000000003</v>
      </c>
      <c r="H8" s="3">
        <v>129.169287</v>
      </c>
      <c r="I8" s="3">
        <v>271.07523600000002</v>
      </c>
      <c r="J8">
        <v>8.8870000000000008E-3</v>
      </c>
      <c r="K8" t="e">
        <f>VLOOKUP(A8,Channel_xs_widths!$D$2:$E$279,2,FALSE)</f>
        <v>#N/A</v>
      </c>
      <c r="O8" s="5">
        <v>1995.2528</v>
      </c>
      <c r="P8" s="5">
        <f t="shared" si="0"/>
        <v>-136.97225399999999</v>
      </c>
      <c r="Q8">
        <v>185.80532421300001</v>
      </c>
      <c r="R8" s="3">
        <f>AVERAGE(Q3:Q8)</f>
        <v>376.224819717</v>
      </c>
      <c r="T8">
        <v>0</v>
      </c>
      <c r="U8" s="2" t="e">
        <f>VLOOKUP($O$3,$O$295:R335,5,FALSE)</f>
        <v>#N/A</v>
      </c>
      <c r="V8" s="2"/>
      <c r="W8" s="5">
        <v>1995.2528</v>
      </c>
      <c r="X8">
        <v>185.80532421300001</v>
      </c>
      <c r="AB8" s="3">
        <v>-136.97225399999999</v>
      </c>
      <c r="AC8" s="2">
        <v>-121.80718</v>
      </c>
      <c r="AD8" s="2">
        <v>36.802847</v>
      </c>
    </row>
    <row r="9" spans="1:30">
      <c r="A9" s="5">
        <v>158.97149999999999</v>
      </c>
      <c r="B9" s="3">
        <v>-1.613281</v>
      </c>
      <c r="F9" s="2">
        <v>-121.787145</v>
      </c>
      <c r="G9" s="2">
        <v>36.802019000000001</v>
      </c>
      <c r="H9" s="3">
        <v>158.977518</v>
      </c>
      <c r="I9" s="3">
        <v>271.07543600000002</v>
      </c>
      <c r="J9">
        <v>9.1900000000000003E-3</v>
      </c>
      <c r="K9" t="e">
        <f>VLOOKUP(A9,Channel_xs_widths!$D$2:$E$279,2,FALSE)</f>
        <v>#N/A</v>
      </c>
      <c r="O9" s="5">
        <v>2180.0594000000001</v>
      </c>
      <c r="P9" s="5">
        <f t="shared" si="0"/>
        <v>-146.74237199999999</v>
      </c>
      <c r="Q9">
        <v>164.50146440899999</v>
      </c>
      <c r="R9" s="3">
        <f t="shared" ref="R9:R79" si="1">AVERAGE(Q4:Q9)</f>
        <v>329.26730013600002</v>
      </c>
      <c r="T9">
        <v>0</v>
      </c>
      <c r="U9" s="2" t="e">
        <f>VLOOKUP($O$3,$O$295:R336,5,FALSE)</f>
        <v>#N/A</v>
      </c>
      <c r="V9" s="2"/>
      <c r="W9" s="5">
        <v>2180.0594000000001</v>
      </c>
      <c r="X9">
        <v>164.50146440899999</v>
      </c>
      <c r="AB9" s="3">
        <v>-146.74237199999999</v>
      </c>
      <c r="AC9" s="2">
        <v>-121.809184</v>
      </c>
      <c r="AD9" s="2">
        <v>36.802543999999997</v>
      </c>
    </row>
    <row r="10" spans="1:30">
      <c r="A10" s="5">
        <v>188.77869999999999</v>
      </c>
      <c r="B10" s="3">
        <v>-1.907959</v>
      </c>
      <c r="F10" s="2">
        <v>-121.787479</v>
      </c>
      <c r="G10" s="2">
        <v>36.802027000000002</v>
      </c>
      <c r="H10" s="3">
        <v>188.786124</v>
      </c>
      <c r="I10" s="3">
        <v>271.07563699999997</v>
      </c>
      <c r="J10">
        <v>9.2960000000000004E-3</v>
      </c>
      <c r="K10" t="e">
        <f>VLOOKUP(A10,Channel_xs_widths!$D$2:$E$279,2,FALSE)</f>
        <v>#N/A</v>
      </c>
      <c r="O10" s="5">
        <v>2408.4016000000001</v>
      </c>
      <c r="P10" s="5">
        <f t="shared" si="0"/>
        <v>-153.808975</v>
      </c>
      <c r="Q10">
        <v>212.06432370100001</v>
      </c>
      <c r="R10" s="3">
        <f t="shared" si="1"/>
        <v>290.18333635533332</v>
      </c>
      <c r="T10">
        <v>0</v>
      </c>
      <c r="U10" s="2" t="e">
        <f>VLOOKUP($O$3,$O$295:R337,5,FALSE)</f>
        <v>#N/A</v>
      </c>
      <c r="V10" s="2"/>
      <c r="W10" s="5">
        <v>2408.4016000000001</v>
      </c>
      <c r="X10">
        <v>212.06432370100001</v>
      </c>
      <c r="AB10" s="3">
        <v>-153.808975</v>
      </c>
      <c r="AC10" s="2">
        <v>-121.811187</v>
      </c>
      <c r="AD10" s="2">
        <v>36.801343000000003</v>
      </c>
    </row>
    <row r="11" spans="1:30">
      <c r="A11" s="5">
        <v>218.58580000000001</v>
      </c>
      <c r="B11" s="3">
        <v>-2.1674799999999999</v>
      </c>
      <c r="F11" s="2">
        <v>-121.787812</v>
      </c>
      <c r="G11" s="2">
        <v>36.802034999999997</v>
      </c>
      <c r="H11" s="3">
        <v>218.59439800000001</v>
      </c>
      <c r="I11" s="3">
        <v>271.07583699999998</v>
      </c>
      <c r="J11">
        <v>7.7120000000000001E-3</v>
      </c>
      <c r="K11" t="e">
        <f>VLOOKUP(A11,Channel_xs_widths!$D$2:$E$279,2,FALSE)</f>
        <v>#N/A</v>
      </c>
      <c r="O11" s="5">
        <v>2605.9585000000002</v>
      </c>
      <c r="P11" s="5">
        <f t="shared" si="0"/>
        <v>-160.97313500000001</v>
      </c>
      <c r="Q11">
        <v>161.32298421499999</v>
      </c>
      <c r="R11" s="3">
        <f t="shared" si="1"/>
        <v>244.58863795716661</v>
      </c>
      <c r="T11">
        <v>0</v>
      </c>
      <c r="U11" s="2" t="e">
        <f>VLOOKUP($O$3,$O$295:R338,5,FALSE)</f>
        <v>#N/A</v>
      </c>
      <c r="V11" s="2"/>
      <c r="W11" s="5">
        <v>2605.9585000000002</v>
      </c>
      <c r="X11">
        <v>161.32298421499999</v>
      </c>
      <c r="AB11" s="3">
        <v>-160.97313500000001</v>
      </c>
      <c r="AC11" s="2">
        <v>-121.813124</v>
      </c>
      <c r="AD11" s="2">
        <v>36.800530999999999</v>
      </c>
    </row>
    <row r="12" spans="1:30">
      <c r="A12" s="5">
        <v>248.3929</v>
      </c>
      <c r="B12" s="3">
        <v>-2.3676759999999999</v>
      </c>
      <c r="F12" s="2">
        <v>-121.788146</v>
      </c>
      <c r="G12" s="2">
        <v>36.802044000000002</v>
      </c>
      <c r="H12" s="3">
        <v>248.402209</v>
      </c>
      <c r="I12" s="3">
        <v>271.07603699999999</v>
      </c>
      <c r="J12">
        <v>2.039E-3</v>
      </c>
      <c r="K12" t="e">
        <f>VLOOKUP(A12,Channel_xs_widths!$D$2:$E$279,2,FALSE)</f>
        <v>#N/A</v>
      </c>
      <c r="O12" s="5">
        <v>2803.7854000000002</v>
      </c>
      <c r="P12" s="5">
        <f t="shared" si="0"/>
        <v>-165.342816</v>
      </c>
      <c r="Q12">
        <v>174.72941966100001</v>
      </c>
      <c r="R12" s="3">
        <f t="shared" si="1"/>
        <v>200.1201600316667</v>
      </c>
      <c r="T12">
        <v>0</v>
      </c>
      <c r="U12" s="2" t="e">
        <f>VLOOKUP($O$3,$O$295:R339,5,FALSE)</f>
        <v>#N/A</v>
      </c>
      <c r="V12" s="2"/>
      <c r="W12" s="5">
        <v>2803.7854000000002</v>
      </c>
      <c r="X12">
        <v>174.72941966100001</v>
      </c>
      <c r="AB12" s="3">
        <v>-165.342816</v>
      </c>
      <c r="AC12" s="2">
        <v>-121.81393300000001</v>
      </c>
      <c r="AD12" s="2">
        <v>36.798909000000002</v>
      </c>
    </row>
    <row r="13" spans="1:30">
      <c r="A13" s="5">
        <v>278.20010000000002</v>
      </c>
      <c r="B13" s="3">
        <v>-2.2890619999999999</v>
      </c>
      <c r="F13" s="2">
        <v>-121.78848000000001</v>
      </c>
      <c r="G13" s="2">
        <v>36.802052000000003</v>
      </c>
      <c r="H13" s="3">
        <v>278.20944500000002</v>
      </c>
      <c r="I13" s="3">
        <v>271.07623699999999</v>
      </c>
      <c r="J13">
        <v>2.4348999999999999E-2</v>
      </c>
      <c r="K13" t="e">
        <f>VLOOKUP(A13,Channel_xs_widths!$D$2:$E$279,2,FALSE)</f>
        <v>#N/A</v>
      </c>
      <c r="O13" s="5">
        <v>2994.8573999999999</v>
      </c>
      <c r="P13" s="5">
        <f t="shared" si="0"/>
        <v>-171.827393</v>
      </c>
      <c r="Q13">
        <v>93.300136755400004</v>
      </c>
      <c r="R13" s="3">
        <f t="shared" si="1"/>
        <v>165.2872754924</v>
      </c>
      <c r="T13">
        <v>0</v>
      </c>
      <c r="U13" s="2" t="e">
        <f>VLOOKUP($O$3,$O$295:R340,5,FALSE)</f>
        <v>#N/A</v>
      </c>
      <c r="V13" s="2"/>
      <c r="W13" s="5">
        <v>2994.8573999999999</v>
      </c>
      <c r="X13">
        <v>93.300136755400004</v>
      </c>
      <c r="AB13" s="3">
        <v>-171.827393</v>
      </c>
      <c r="AC13" s="2">
        <v>-121.815862</v>
      </c>
      <c r="AD13" s="2">
        <v>36.798585000000003</v>
      </c>
    </row>
    <row r="14" spans="1:30">
      <c r="A14" s="5">
        <v>308.00720000000001</v>
      </c>
      <c r="B14" s="3">
        <v>-3.8192379999999999</v>
      </c>
      <c r="F14" s="2">
        <v>-121.788814</v>
      </c>
      <c r="G14" s="2">
        <v>36.802061000000002</v>
      </c>
      <c r="H14" s="3">
        <v>308.05582299999998</v>
      </c>
      <c r="I14" s="3">
        <v>271.076437</v>
      </c>
      <c r="J14">
        <v>6.3573000000000005E-2</v>
      </c>
      <c r="K14" t="e">
        <f>VLOOKUP(A14,Channel_xs_widths!$D$2:$E$279,2,FALSE)</f>
        <v>#N/A</v>
      </c>
      <c r="O14" s="5">
        <v>3192.2352000000001</v>
      </c>
      <c r="P14" s="5">
        <f t="shared" si="0"/>
        <v>-178.899699</v>
      </c>
      <c r="Q14">
        <v>96.984498255199995</v>
      </c>
      <c r="R14" s="3">
        <f t="shared" si="1"/>
        <v>150.48380449943335</v>
      </c>
      <c r="T14">
        <v>0</v>
      </c>
      <c r="U14" s="2" t="e">
        <f>VLOOKUP($O$3,$O$295:R341,5,FALSE)</f>
        <v>#N/A</v>
      </c>
      <c r="V14" s="2"/>
      <c r="W14" s="5">
        <v>3192.2352000000001</v>
      </c>
      <c r="X14">
        <v>96.984498255199995</v>
      </c>
      <c r="AB14" s="3">
        <v>-178.899699</v>
      </c>
      <c r="AC14" s="2">
        <v>-121.817977</v>
      </c>
      <c r="AD14" s="2">
        <v>36.799089000000002</v>
      </c>
    </row>
    <row r="15" spans="1:30">
      <c r="A15" s="5">
        <v>317.94290000000001</v>
      </c>
      <c r="B15" s="3">
        <v>-4.8156249999999998</v>
      </c>
      <c r="F15" s="2">
        <v>-121.788926</v>
      </c>
      <c r="G15" s="2">
        <v>36.802064000000001</v>
      </c>
      <c r="H15" s="3">
        <v>318.04136599999998</v>
      </c>
      <c r="I15" s="3">
        <v>271.076571</v>
      </c>
      <c r="J15">
        <v>9.0589000000000003E-2</v>
      </c>
      <c r="K15" t="e">
        <f>VLOOKUP(A15,Channel_xs_widths!$D$2:$E$279,2,FALSE)</f>
        <v>#N/A</v>
      </c>
      <c r="O15" s="5">
        <v>3389.0155</v>
      </c>
      <c r="P15" s="5">
        <f t="shared" si="0"/>
        <v>-184.60334</v>
      </c>
      <c r="Q15">
        <v>88.129192909599993</v>
      </c>
      <c r="R15" s="3">
        <f t="shared" si="1"/>
        <v>137.75509258286667</v>
      </c>
      <c r="T15">
        <v>0</v>
      </c>
      <c r="U15" s="2" t="e">
        <f>VLOOKUP($O$3,$O$295:R342,5,FALSE)</f>
        <v>#N/A</v>
      </c>
      <c r="V15" s="2"/>
      <c r="W15" s="5">
        <v>3389.0155</v>
      </c>
      <c r="X15">
        <v>88.129192909599993</v>
      </c>
      <c r="AB15" s="3">
        <v>-184.60334</v>
      </c>
      <c r="AC15" s="2">
        <v>-121.819869</v>
      </c>
      <c r="AD15" s="2">
        <v>36.799945999999998</v>
      </c>
    </row>
    <row r="16" spans="1:30">
      <c r="A16" s="5">
        <v>338.00889999999998</v>
      </c>
      <c r="B16" s="3">
        <v>-6.5370530000000002</v>
      </c>
      <c r="F16" s="2">
        <v>-121.789148</v>
      </c>
      <c r="G16" s="2">
        <v>36.802089000000002</v>
      </c>
      <c r="H16" s="3">
        <v>338.18105700000001</v>
      </c>
      <c r="I16" s="3">
        <v>277.45957700000002</v>
      </c>
      <c r="J16">
        <v>0.12821399999999999</v>
      </c>
      <c r="K16" t="e">
        <f>VLOOKUP(A16,Channel_xs_widths!$D$2:$E$279,2,FALSE)</f>
        <v>#N/A</v>
      </c>
      <c r="O16" s="5">
        <v>3584.6732999999999</v>
      </c>
      <c r="P16" s="5">
        <f t="shared" si="0"/>
        <v>-190.128443</v>
      </c>
      <c r="Q16">
        <v>80.534121314399997</v>
      </c>
      <c r="R16" s="3">
        <f t="shared" si="1"/>
        <v>115.83339218509998</v>
      </c>
      <c r="T16">
        <v>0</v>
      </c>
      <c r="U16" s="2" t="e">
        <f>VLOOKUP($O$3,$O$295:R343,5,FALSE)</f>
        <v>#N/A</v>
      </c>
      <c r="V16" s="2"/>
      <c r="W16" s="5">
        <v>3584.6732999999999</v>
      </c>
      <c r="X16">
        <v>80.534121314399997</v>
      </c>
      <c r="AB16" s="3">
        <v>-190.128443</v>
      </c>
      <c r="AC16" s="2">
        <v>-121.821873</v>
      </c>
      <c r="AD16" s="2">
        <v>36.800170999999999</v>
      </c>
    </row>
    <row r="17" spans="1:32">
      <c r="A17" s="5">
        <v>368.10789999999997</v>
      </c>
      <c r="B17" s="3">
        <v>-11.247471000000001</v>
      </c>
      <c r="F17" s="2">
        <v>-121.78948200000001</v>
      </c>
      <c r="G17" s="2">
        <v>36.802128000000003</v>
      </c>
      <c r="H17" s="3">
        <v>368.64637900000002</v>
      </c>
      <c r="I17" s="3">
        <v>277.45974699999999</v>
      </c>
      <c r="J17">
        <v>0.16538</v>
      </c>
      <c r="K17" t="e">
        <f>VLOOKUP(A17,Channel_xs_widths!$D$2:$E$279,2,FALSE)</f>
        <v>#N/A</v>
      </c>
      <c r="O17" s="5">
        <v>3803.8773000000001</v>
      </c>
      <c r="P17" s="5">
        <f t="shared" si="0"/>
        <v>-199.032984</v>
      </c>
      <c r="Q17">
        <v>93.3523822123</v>
      </c>
      <c r="R17" s="3">
        <f t="shared" si="1"/>
        <v>104.50495851798331</v>
      </c>
      <c r="T17">
        <v>0</v>
      </c>
      <c r="U17" s="2" t="e">
        <f>VLOOKUP($O$3,$O$295:R344,5,FALSE)</f>
        <v>#N/A</v>
      </c>
      <c r="V17" s="2"/>
      <c r="W17" s="5">
        <v>3803.8773000000001</v>
      </c>
      <c r="X17">
        <v>93.3523822123</v>
      </c>
      <c r="AB17" s="3">
        <v>-199.032984</v>
      </c>
      <c r="AC17" s="2">
        <v>-121.822429</v>
      </c>
      <c r="AD17" s="2">
        <v>36.798368000000004</v>
      </c>
    </row>
    <row r="18" spans="1:32">
      <c r="A18" s="5">
        <v>388.17380000000003</v>
      </c>
      <c r="B18" s="3">
        <v>-14.833334000000001</v>
      </c>
      <c r="F18" s="2">
        <v>-121.789705</v>
      </c>
      <c r="G18" s="2">
        <v>36.802154000000002</v>
      </c>
      <c r="H18" s="3">
        <v>389.03023300000001</v>
      </c>
      <c r="I18" s="3">
        <v>277.45991600000002</v>
      </c>
      <c r="J18">
        <v>0.17577400000000001</v>
      </c>
      <c r="K18" t="e">
        <f>VLOOKUP(A18,Channel_xs_widths!$D$2:$E$279,2,FALSE)</f>
        <v>#N/A</v>
      </c>
      <c r="O18" s="5">
        <v>3983.8553000000002</v>
      </c>
      <c r="P18" s="5">
        <f t="shared" si="0"/>
        <v>-204.03034500000001</v>
      </c>
      <c r="Q18">
        <v>135.185268861</v>
      </c>
      <c r="R18" s="3">
        <f t="shared" si="1"/>
        <v>97.914266717983352</v>
      </c>
      <c r="T18">
        <v>0</v>
      </c>
      <c r="U18" s="2" t="e">
        <f>VLOOKUP($O$3,$O$295:R345,5,FALSE)</f>
        <v>#N/A</v>
      </c>
      <c r="V18" s="2"/>
      <c r="W18" s="5">
        <v>3983.8553000000002</v>
      </c>
      <c r="X18">
        <v>135.185268861</v>
      </c>
      <c r="AB18" s="3">
        <v>-204.03034500000001</v>
      </c>
      <c r="AC18" s="2">
        <v>-121.822429</v>
      </c>
      <c r="AD18" s="2">
        <v>36.796745999999999</v>
      </c>
    </row>
    <row r="19" spans="1:32">
      <c r="A19" s="5">
        <v>398.20679999999999</v>
      </c>
      <c r="B19" s="3">
        <v>-16.538095999999999</v>
      </c>
      <c r="F19" s="2">
        <v>-121.789816</v>
      </c>
      <c r="G19" s="2">
        <v>36.802166999999997</v>
      </c>
      <c r="H19" s="3">
        <v>399.20701700000001</v>
      </c>
      <c r="I19" s="3">
        <v>277.46001799999999</v>
      </c>
      <c r="J19">
        <v>0.114429</v>
      </c>
      <c r="K19" t="e">
        <f>VLOOKUP(A19,Channel_xs_widths!$D$2:$E$279,2,FALSE)</f>
        <v>#N/A</v>
      </c>
      <c r="O19" s="5">
        <v>4003.8528000000001</v>
      </c>
      <c r="P19" s="5">
        <f t="shared" si="0"/>
        <v>-204.79905199999999</v>
      </c>
      <c r="Q19">
        <v>136.67051394396864</v>
      </c>
      <c r="R19" s="3">
        <f t="shared" si="1"/>
        <v>105.14266291607811</v>
      </c>
      <c r="S19" t="s">
        <v>0</v>
      </c>
      <c r="T19" t="s">
        <v>16</v>
      </c>
      <c r="U19" s="2" t="e">
        <f>VLOOKUP($O$3,$O$295:R346,5,FALSE)</f>
        <v>#N/A</v>
      </c>
      <c r="V19" s="2"/>
      <c r="W19" s="5">
        <v>4003.8528000000001</v>
      </c>
      <c r="X19" t="e">
        <v>#N/A</v>
      </c>
      <c r="AA19" t="s">
        <v>16</v>
      </c>
      <c r="AB19" s="3">
        <v>-204.79905199999999</v>
      </c>
      <c r="AC19" s="2">
        <v>-121.822429</v>
      </c>
      <c r="AD19" s="2">
        <v>36.796565999999999</v>
      </c>
      <c r="AF19" s="5"/>
    </row>
    <row r="20" spans="1:32">
      <c r="A20" s="5">
        <v>428.3057</v>
      </c>
      <c r="B20" s="3">
        <v>-19.425595000000001</v>
      </c>
      <c r="F20" s="2">
        <v>-121.79015</v>
      </c>
      <c r="G20" s="2">
        <v>36.802205000000001</v>
      </c>
      <c r="H20" s="3">
        <v>429.44413600000001</v>
      </c>
      <c r="I20" s="3">
        <v>277.46015399999999</v>
      </c>
      <c r="J20">
        <v>7.9658000000000007E-2</v>
      </c>
      <c r="K20" t="e">
        <f>VLOOKUP(A20,Channel_xs_widths!$D$2:$E$279,2,FALSE)</f>
        <v>#N/A</v>
      </c>
      <c r="O20" s="5">
        <v>4196.2588999999998</v>
      </c>
      <c r="P20" s="5">
        <f t="shared" si="0"/>
        <v>-210.92446899999999</v>
      </c>
      <c r="Q20">
        <v>150.96081092899999</v>
      </c>
      <c r="R20" s="3">
        <f t="shared" si="1"/>
        <v>114.1387150283781</v>
      </c>
      <c r="T20">
        <v>0</v>
      </c>
      <c r="U20" s="2" t="e">
        <f>VLOOKUP($O$3,$O$295:R347,5,FALSE)</f>
        <v>#N/A</v>
      </c>
      <c r="V20" s="2"/>
      <c r="W20" s="5">
        <v>4196.2588999999998</v>
      </c>
      <c r="X20">
        <v>150.96081092899999</v>
      </c>
      <c r="AB20" s="3">
        <v>-210.92446899999999</v>
      </c>
      <c r="AC20" s="2">
        <v>-121.82265200000001</v>
      </c>
      <c r="AD20" s="2">
        <v>36.794854000000001</v>
      </c>
      <c r="AF20" s="5"/>
    </row>
    <row r="21" spans="1:32">
      <c r="A21" s="5">
        <v>458.40469999999999</v>
      </c>
      <c r="B21" s="3">
        <v>-21.333333</v>
      </c>
      <c r="F21" s="2">
        <v>-121.79048400000001</v>
      </c>
      <c r="G21" s="2">
        <v>36.802244000000002</v>
      </c>
      <c r="H21" s="3">
        <v>459.60344900000001</v>
      </c>
      <c r="I21" s="3">
        <v>277.46035699999999</v>
      </c>
      <c r="J21">
        <v>5.7284000000000002E-2</v>
      </c>
      <c r="K21" t="e">
        <f>VLOOKUP(A21,Channel_xs_widths!$D$2:$E$279,2,FALSE)</f>
        <v>#N/A</v>
      </c>
      <c r="O21" s="5">
        <v>4403.7001</v>
      </c>
      <c r="P21" s="5">
        <f t="shared" si="0"/>
        <v>-216.93920900000001</v>
      </c>
      <c r="Q21">
        <v>162.398784605</v>
      </c>
      <c r="R21" s="3">
        <f t="shared" si="1"/>
        <v>126.51698031094479</v>
      </c>
      <c r="T21" t="s">
        <v>42</v>
      </c>
      <c r="U21" s="2" t="e">
        <f>VLOOKUP($O$3,$O$295:R348,5,FALSE)</f>
        <v>#N/A</v>
      </c>
      <c r="V21" s="2"/>
      <c r="W21" s="5">
        <v>4403.7001</v>
      </c>
      <c r="X21">
        <v>162.398784605</v>
      </c>
      <c r="AA21" t="s">
        <v>42</v>
      </c>
      <c r="AB21" s="3">
        <v>-216.93920900000001</v>
      </c>
      <c r="AC21" s="2">
        <v>-121.823542</v>
      </c>
      <c r="AD21" s="2">
        <v>36.793230999999999</v>
      </c>
    </row>
    <row r="22" spans="1:32">
      <c r="A22" s="5">
        <v>488.50360000000001</v>
      </c>
      <c r="B22" s="3">
        <v>-22.873957999999998</v>
      </c>
      <c r="F22" s="2">
        <v>-121.790818</v>
      </c>
      <c r="G22" s="2">
        <v>36.802281999999998</v>
      </c>
      <c r="H22" s="3">
        <v>489.74175000000002</v>
      </c>
      <c r="I22" s="3">
        <v>277.46056099999998</v>
      </c>
      <c r="J22">
        <v>5.9485999999999997E-2</v>
      </c>
      <c r="K22" t="e">
        <f>VLOOKUP(A22,Channel_xs_widths!$D$2:$E$279,2,FALSE)</f>
        <v>#N/A</v>
      </c>
      <c r="O22" s="5">
        <v>4577.5002999999997</v>
      </c>
      <c r="P22" s="5">
        <f t="shared" si="0"/>
        <v>-222.72348600000001</v>
      </c>
      <c r="Q22">
        <v>148.95724461099999</v>
      </c>
      <c r="R22" s="3">
        <f t="shared" si="1"/>
        <v>137.92083419371141</v>
      </c>
      <c r="T22">
        <v>0</v>
      </c>
      <c r="U22" s="2" t="e">
        <f>VLOOKUP($O$3,$O$295:R349,5,FALSE)</f>
        <v>#N/A</v>
      </c>
      <c r="V22" s="2"/>
      <c r="W22" s="5">
        <v>4577.5002999999997</v>
      </c>
      <c r="X22">
        <v>148.95724461099999</v>
      </c>
      <c r="AB22" s="3">
        <v>-222.72348600000001</v>
      </c>
      <c r="AC22" s="2">
        <v>-121.824945</v>
      </c>
      <c r="AD22" s="2">
        <v>36.792149999999999</v>
      </c>
    </row>
    <row r="23" spans="1:32">
      <c r="A23" s="5">
        <v>518.60239999999999</v>
      </c>
      <c r="B23" s="3">
        <v>-24.914286000000001</v>
      </c>
      <c r="F23" s="2">
        <v>-121.791152</v>
      </c>
      <c r="G23" s="2">
        <v>36.802320999999999</v>
      </c>
      <c r="H23" s="3">
        <v>519.90970600000003</v>
      </c>
      <c r="I23" s="3">
        <v>277.46076399999998</v>
      </c>
      <c r="J23">
        <v>6.9082000000000005E-2</v>
      </c>
      <c r="K23" t="e">
        <f>VLOOKUP(A23,Channel_xs_widths!$D$2:$E$279,2,FALSE)</f>
        <v>#N/A</v>
      </c>
      <c r="O23" s="5">
        <v>4773.7650999999996</v>
      </c>
      <c r="P23" s="5">
        <f t="shared" si="0"/>
        <v>-228.519226</v>
      </c>
      <c r="Q23">
        <v>168.20452004500001</v>
      </c>
      <c r="R23" s="3">
        <f t="shared" si="1"/>
        <v>150.39619049916141</v>
      </c>
      <c r="T23">
        <v>0</v>
      </c>
      <c r="U23" s="2" t="e">
        <f>VLOOKUP($O$3,$O$295:R350,5,FALSE)</f>
        <v>#N/A</v>
      </c>
      <c r="V23" s="2"/>
      <c r="W23" s="5">
        <v>4773.7650999999996</v>
      </c>
      <c r="X23">
        <v>168.20452004500001</v>
      </c>
      <c r="AB23" s="3">
        <v>-228.519226</v>
      </c>
      <c r="AC23" s="2">
        <v>-121.826882</v>
      </c>
      <c r="AD23" s="2">
        <v>36.791339000000001</v>
      </c>
    </row>
    <row r="24" spans="1:32">
      <c r="A24" s="5">
        <v>528.6354</v>
      </c>
      <c r="B24" s="3">
        <v>-25.646355</v>
      </c>
      <c r="F24" s="2">
        <v>-121.791263</v>
      </c>
      <c r="G24" s="2">
        <v>36.802334000000002</v>
      </c>
      <c r="H24" s="3">
        <v>529.969335</v>
      </c>
      <c r="I24" s="3">
        <v>277.46089999999998</v>
      </c>
      <c r="J24">
        <v>8.2033999999999996E-2</v>
      </c>
      <c r="K24" t="e">
        <f>VLOOKUP(A24,Channel_xs_widths!$D$2:$E$279,2,FALSE)</f>
        <v>#N/A</v>
      </c>
      <c r="O24" s="5">
        <v>4992.5483999999997</v>
      </c>
      <c r="P24" s="5">
        <f t="shared" si="0"/>
        <v>-231.56917799999999</v>
      </c>
      <c r="Q24">
        <v>148.09629642300001</v>
      </c>
      <c r="R24" s="3">
        <f t="shared" si="1"/>
        <v>152.54802842616144</v>
      </c>
      <c r="T24">
        <v>0</v>
      </c>
      <c r="U24" s="2" t="e">
        <f>VLOOKUP($O$3,$O$295:R351,5,FALSE)</f>
        <v>#N/A</v>
      </c>
      <c r="V24" s="2"/>
      <c r="W24" s="5">
        <v>4992.5483999999997</v>
      </c>
      <c r="X24">
        <v>148.09629642300001</v>
      </c>
      <c r="AB24" s="3">
        <v>-231.56917799999999</v>
      </c>
      <c r="AC24" s="2">
        <v>-121.828885</v>
      </c>
      <c r="AD24" s="2">
        <v>36.790227000000002</v>
      </c>
    </row>
    <row r="25" spans="1:32">
      <c r="A25" s="5">
        <v>547.97239999999999</v>
      </c>
      <c r="B25" s="3">
        <v>-27.323611</v>
      </c>
      <c r="F25" s="2">
        <v>-121.791449</v>
      </c>
      <c r="G25" s="2">
        <v>36.802424000000002</v>
      </c>
      <c r="H25" s="3">
        <v>549.37897199999998</v>
      </c>
      <c r="I25" s="3">
        <v>300.41269299999999</v>
      </c>
      <c r="J25">
        <v>8.5000999999999993E-2</v>
      </c>
      <c r="K25" t="e">
        <f>VLOOKUP(A25,Channel_xs_widths!$D$2:$E$279,2,FALSE)</f>
        <v>#N/A</v>
      </c>
      <c r="O25" s="5">
        <v>5179.8923000000004</v>
      </c>
      <c r="P25" s="5">
        <f t="shared" si="0"/>
        <v>-235.64163199999999</v>
      </c>
      <c r="Q25">
        <v>160.57285122499999</v>
      </c>
      <c r="R25" s="3">
        <f t="shared" si="1"/>
        <v>156.53175130633335</v>
      </c>
      <c r="T25">
        <v>0</v>
      </c>
      <c r="U25" s="2" t="e">
        <f>VLOOKUP($O$3,$O$295:R352,5,FALSE)</f>
        <v>#N/A</v>
      </c>
      <c r="V25" s="2"/>
      <c r="W25" s="5">
        <v>5179.8923000000004</v>
      </c>
      <c r="X25">
        <v>160.57285122499999</v>
      </c>
      <c r="AB25" s="3">
        <v>-235.64163199999999</v>
      </c>
      <c r="AC25" s="2">
        <v>-121.830555</v>
      </c>
      <c r="AD25" s="2">
        <v>36.789276999999998</v>
      </c>
    </row>
    <row r="26" spans="1:32">
      <c r="A26" s="5">
        <v>551.83979999999997</v>
      </c>
      <c r="B26" s="3">
        <v>-27.618749999999999</v>
      </c>
      <c r="F26" s="2">
        <v>-121.79148600000001</v>
      </c>
      <c r="G26" s="2">
        <v>36.802441999999999</v>
      </c>
      <c r="H26" s="3">
        <v>553.25762199999997</v>
      </c>
      <c r="I26" s="3">
        <v>300.41277700000001</v>
      </c>
      <c r="J26">
        <v>0.21579499999999999</v>
      </c>
      <c r="K26" t="e">
        <f>VLOOKUP(A26,Channel_xs_widths!$D$2:$E$279,2,FALSE)</f>
        <v>#N/A</v>
      </c>
      <c r="O26" s="5">
        <v>5395.1954999999998</v>
      </c>
      <c r="P26" s="5">
        <f t="shared" si="0"/>
        <v>-243.777771</v>
      </c>
      <c r="Q26">
        <v>213.82748960800001</v>
      </c>
      <c r="R26" s="3">
        <f t="shared" si="1"/>
        <v>167.00953108616667</v>
      </c>
      <c r="T26">
        <v>0</v>
      </c>
      <c r="U26" s="2" t="e">
        <f>VLOOKUP($O$3,$O$295:R353,5,FALSE)</f>
        <v>#N/A</v>
      </c>
      <c r="V26" s="2"/>
      <c r="W26" s="5">
        <v>5395.1954999999998</v>
      </c>
      <c r="X26">
        <v>213.82748960800001</v>
      </c>
      <c r="AB26" s="3">
        <v>-243.777771</v>
      </c>
      <c r="AC26" s="2">
        <v>-121.832781</v>
      </c>
      <c r="AD26" s="2">
        <v>36.789807000000003</v>
      </c>
    </row>
    <row r="27" spans="1:32">
      <c r="A27" s="5">
        <v>586.64639999999997</v>
      </c>
      <c r="B27" s="3">
        <v>-35.669271000000002</v>
      </c>
      <c r="F27" s="2">
        <v>-121.79182</v>
      </c>
      <c r="G27" s="2">
        <v>36.802604000000002</v>
      </c>
      <c r="H27" s="3">
        <v>588.983115</v>
      </c>
      <c r="I27" s="3">
        <v>300.412916</v>
      </c>
      <c r="J27">
        <v>0.21892700000000001</v>
      </c>
      <c r="K27" t="e">
        <f>VLOOKUP(A27,Channel_xs_widths!$D$2:$E$279,2,FALSE)</f>
        <v>#N/A</v>
      </c>
      <c r="O27" s="5">
        <v>5587.6877000000004</v>
      </c>
      <c r="P27" s="5">
        <f t="shared" si="0"/>
        <v>-249.78141299999999</v>
      </c>
      <c r="Q27">
        <v>285.64926747099997</v>
      </c>
      <c r="R27" s="3">
        <f t="shared" si="1"/>
        <v>187.5512782305</v>
      </c>
      <c r="T27">
        <v>0</v>
      </c>
      <c r="U27" s="2" t="e">
        <f>VLOOKUP($O$3,$O$295:R354,5,FALSE)</f>
        <v>#N/A</v>
      </c>
      <c r="V27" s="2"/>
      <c r="W27" s="5">
        <v>5587.6877000000004</v>
      </c>
      <c r="X27">
        <v>285.64926747099997</v>
      </c>
      <c r="AB27" s="3">
        <v>-249.78141299999999</v>
      </c>
      <c r="AC27" s="2">
        <v>-121.83411700000001</v>
      </c>
      <c r="AD27" s="2">
        <v>36.791159</v>
      </c>
    </row>
    <row r="28" spans="1:32">
      <c r="A28" s="5">
        <v>605.98339999999996</v>
      </c>
      <c r="B28" s="3">
        <v>-39.472223</v>
      </c>
      <c r="F28" s="2">
        <v>-121.792005</v>
      </c>
      <c r="G28" s="2">
        <v>36.802694000000002</v>
      </c>
      <c r="H28" s="3">
        <v>608.69050600000003</v>
      </c>
      <c r="I28" s="3">
        <v>300.41311200000001</v>
      </c>
      <c r="J28">
        <v>0.15851599999999999</v>
      </c>
      <c r="K28" t="e">
        <f>VLOOKUP(A28,Channel_xs_widths!$D$2:$E$279,2,FALSE)</f>
        <v>#N/A</v>
      </c>
      <c r="O28" s="5">
        <v>5791.0150999999996</v>
      </c>
      <c r="P28" s="5">
        <f t="shared" si="0"/>
        <v>-256.160055</v>
      </c>
      <c r="Q28">
        <v>307.80009438500002</v>
      </c>
      <c r="R28" s="3">
        <f t="shared" si="1"/>
        <v>214.02508652616666</v>
      </c>
      <c r="T28">
        <v>0</v>
      </c>
      <c r="U28" s="2" t="e">
        <f>VLOOKUP($O$3,$O$295:R355,5,FALSE)</f>
        <v>#N/A</v>
      </c>
      <c r="V28" s="2"/>
      <c r="W28" s="5">
        <v>5791.0150999999996</v>
      </c>
      <c r="X28">
        <v>307.80009438500002</v>
      </c>
      <c r="AB28" s="3">
        <v>-256.160055</v>
      </c>
      <c r="AC28" s="2">
        <v>-121.835452</v>
      </c>
      <c r="AD28" s="2">
        <v>36.79251</v>
      </c>
    </row>
    <row r="29" spans="1:32">
      <c r="A29" s="5">
        <v>621.45299999999997</v>
      </c>
      <c r="B29" s="3">
        <v>-41.186667999999997</v>
      </c>
      <c r="F29" s="2">
        <v>-121.792153</v>
      </c>
      <c r="G29" s="2">
        <v>36.802767000000003</v>
      </c>
      <c r="H29" s="3">
        <v>624.25479099999995</v>
      </c>
      <c r="I29" s="3">
        <v>300.41323799999998</v>
      </c>
      <c r="J29">
        <v>4.3536999999999999E-2</v>
      </c>
      <c r="K29" t="e">
        <f>VLOOKUP(A29,Channel_xs_widths!$D$2:$E$279,2,FALSE)</f>
        <v>#N/A</v>
      </c>
      <c r="O29" s="5">
        <v>5986.2844999999998</v>
      </c>
      <c r="P29" s="5">
        <f t="shared" si="0"/>
        <v>-263.70344499999999</v>
      </c>
      <c r="Q29">
        <v>225.47695478899999</v>
      </c>
      <c r="R29" s="3">
        <f t="shared" si="1"/>
        <v>223.57049231683334</v>
      </c>
      <c r="T29">
        <v>0</v>
      </c>
      <c r="U29" s="2" t="e">
        <f>VLOOKUP($O$3,$O$295:R356,5,FALSE)</f>
        <v>#N/A</v>
      </c>
      <c r="V29" s="2"/>
      <c r="W29" s="5">
        <v>5986.2844999999998</v>
      </c>
      <c r="X29">
        <v>225.47695478899999</v>
      </c>
      <c r="AB29" s="3">
        <v>-263.70344499999999</v>
      </c>
      <c r="AC29" s="2">
        <v>-121.83756700000001</v>
      </c>
      <c r="AD29" s="2">
        <v>36.792375</v>
      </c>
    </row>
    <row r="30" spans="1:32">
      <c r="A30" s="5">
        <v>656.2595</v>
      </c>
      <c r="B30" s="3">
        <v>-37.283332999999999</v>
      </c>
      <c r="F30" s="2">
        <v>-121.79248699999999</v>
      </c>
      <c r="G30" s="2">
        <v>36.802928999999999</v>
      </c>
      <c r="H30" s="3">
        <v>659.27946999999995</v>
      </c>
      <c r="I30" s="3">
        <v>300.41341899999998</v>
      </c>
      <c r="J30">
        <v>7.3960999999999999E-2</v>
      </c>
      <c r="K30" t="e">
        <f>VLOOKUP(A30,Channel_xs_widths!$D$2:$E$279,2,FALSE)</f>
        <v>#N/A</v>
      </c>
      <c r="O30" s="5">
        <v>6177.2434000000003</v>
      </c>
      <c r="P30" s="5">
        <f t="shared" si="0"/>
        <v>-270.70045499999998</v>
      </c>
      <c r="Q30">
        <v>156.11455940299999</v>
      </c>
      <c r="R30" s="3">
        <f t="shared" si="1"/>
        <v>224.90686948016665</v>
      </c>
      <c r="T30">
        <v>0</v>
      </c>
      <c r="U30" s="2" t="e">
        <f>VLOOKUP($O$3,$O$295:R357,5,FALSE)</f>
        <v>#N/A</v>
      </c>
      <c r="V30" s="2"/>
      <c r="W30" s="5">
        <v>6177.2434000000003</v>
      </c>
      <c r="X30">
        <v>156.11455940299999</v>
      </c>
      <c r="AB30" s="3">
        <v>-270.70045499999998</v>
      </c>
      <c r="AC30" s="2">
        <v>-121.83957100000001</v>
      </c>
      <c r="AD30" s="2">
        <v>36.792014999999999</v>
      </c>
    </row>
    <row r="31" spans="1:32">
      <c r="A31" s="5">
        <v>663.99429999999995</v>
      </c>
      <c r="B31" s="3">
        <v>-38.040278000000001</v>
      </c>
      <c r="F31" s="2">
        <v>-121.792562</v>
      </c>
      <c r="G31" s="2">
        <v>36.802965</v>
      </c>
      <c r="H31" s="3">
        <v>667.05119000000002</v>
      </c>
      <c r="I31" s="3">
        <v>300.41357299999999</v>
      </c>
      <c r="J31">
        <v>6.1704000000000002E-2</v>
      </c>
      <c r="K31" t="e">
        <f>VLOOKUP(A31,Channel_xs_widths!$D$2:$E$279,2,FALSE)</f>
        <v>#N/A</v>
      </c>
      <c r="O31" s="5">
        <v>6392.1148999999996</v>
      </c>
      <c r="P31" s="5">
        <f t="shared" si="0"/>
        <v>-280.37715300000002</v>
      </c>
      <c r="Q31">
        <v>186.346921439</v>
      </c>
      <c r="R31" s="3">
        <f t="shared" si="1"/>
        <v>229.20254784916665</v>
      </c>
      <c r="T31">
        <v>0</v>
      </c>
      <c r="U31" s="2" t="e">
        <f>VLOOKUP($O$3,$O$295:R358,5,FALSE)</f>
        <v>#N/A</v>
      </c>
      <c r="V31" s="2"/>
      <c r="W31" s="5">
        <v>6392.1148999999996</v>
      </c>
      <c r="X31">
        <v>186.346921439</v>
      </c>
      <c r="AB31" s="3">
        <v>-280.37715300000002</v>
      </c>
      <c r="AC31" s="2">
        <v>-121.841908</v>
      </c>
      <c r="AD31" s="2">
        <v>36.792389999999997</v>
      </c>
    </row>
    <row r="32" spans="1:32">
      <c r="A32" s="5">
        <v>691.06590000000006</v>
      </c>
      <c r="B32" s="3">
        <v>-39.431041999999998</v>
      </c>
      <c r="F32" s="2">
        <v>-121.792821</v>
      </c>
      <c r="G32" s="2">
        <v>36.803091000000002</v>
      </c>
      <c r="H32" s="3">
        <v>694.15856099999996</v>
      </c>
      <c r="I32" s="3">
        <v>300.41369900000001</v>
      </c>
      <c r="J32">
        <v>2.7657000000000001E-2</v>
      </c>
      <c r="K32" t="e">
        <f>VLOOKUP(A32,Channel_xs_widths!$D$2:$E$279,2,FALSE)</f>
        <v>#N/A</v>
      </c>
      <c r="O32" s="5">
        <v>6423.5436</v>
      </c>
      <c r="P32" s="5">
        <f t="shared" si="0"/>
        <v>-281.41235</v>
      </c>
      <c r="Q32">
        <v>185.1461966333614</v>
      </c>
      <c r="R32" s="3">
        <f t="shared" si="1"/>
        <v>224.42233235339356</v>
      </c>
      <c r="T32" t="s">
        <v>17</v>
      </c>
      <c r="U32" s="2" t="e">
        <f>VLOOKUP($O$3,$O$295:R359,5,FALSE)</f>
        <v>#N/A</v>
      </c>
      <c r="V32" s="2"/>
      <c r="W32" s="5">
        <v>6423.5436</v>
      </c>
      <c r="X32" t="e">
        <v>#N/A</v>
      </c>
      <c r="AA32" t="s">
        <v>17</v>
      </c>
      <c r="AB32" s="3">
        <v>-281.41235</v>
      </c>
      <c r="AC32" s="2">
        <v>-121.842242</v>
      </c>
      <c r="AD32" s="2">
        <v>36.792479999999998</v>
      </c>
    </row>
    <row r="33" spans="1:32">
      <c r="A33" s="5">
        <v>702.66809999999998</v>
      </c>
      <c r="B33" s="3">
        <v>-39.109895999999999</v>
      </c>
      <c r="F33" s="2">
        <v>-121.792933</v>
      </c>
      <c r="G33" s="2">
        <v>36.803145000000001</v>
      </c>
      <c r="H33" s="3">
        <v>705.76513799999998</v>
      </c>
      <c r="I33" s="3">
        <v>300.413839</v>
      </c>
      <c r="J33">
        <v>3.2825E-2</v>
      </c>
      <c r="K33" t="e">
        <f>VLOOKUP(A33,Channel_xs_widths!$D$2:$E$279,2,FALSE)</f>
        <v>#N/A</v>
      </c>
      <c r="O33" s="5">
        <v>6580.0963000000002</v>
      </c>
      <c r="P33" s="5">
        <f t="shared" si="0"/>
        <v>-285.63192199999997</v>
      </c>
      <c r="Q33">
        <v>184.90514541100001</v>
      </c>
      <c r="R33" s="3">
        <f t="shared" si="1"/>
        <v>207.63164534339353</v>
      </c>
      <c r="T33">
        <v>0</v>
      </c>
      <c r="U33" s="2" t="e">
        <f>VLOOKUP($O$3,$O$295:R360,5,FALSE)</f>
        <v>#N/A</v>
      </c>
      <c r="V33" s="2"/>
      <c r="W33" s="5">
        <v>6580.0963000000002</v>
      </c>
      <c r="X33">
        <v>184.90514541100001</v>
      </c>
      <c r="AB33" s="3">
        <v>-285.63192199999997</v>
      </c>
      <c r="AC33" s="2">
        <v>-121.843912</v>
      </c>
      <c r="AD33" s="2">
        <v>36.792912000000001</v>
      </c>
    </row>
    <row r="34" spans="1:32">
      <c r="A34" s="5">
        <v>724.90419999999995</v>
      </c>
      <c r="B34" s="3">
        <v>-38.320312999999999</v>
      </c>
      <c r="F34" s="2">
        <v>-121.793155</v>
      </c>
      <c r="G34" s="2">
        <v>36.803235000000001</v>
      </c>
      <c r="H34" s="3">
        <v>728.01532499999996</v>
      </c>
      <c r="I34" s="3">
        <v>295.99914899999999</v>
      </c>
      <c r="J34">
        <v>5.6119999999999998E-3</v>
      </c>
      <c r="K34" t="e">
        <f>VLOOKUP(A34,Channel_xs_widths!$D$2:$E$279,2,FALSE)</f>
        <v>#N/A</v>
      </c>
      <c r="O34" s="5">
        <v>6654.1314000000002</v>
      </c>
      <c r="P34" s="5">
        <f t="shared" si="0"/>
        <v>-287.965352</v>
      </c>
      <c r="Q34">
        <v>190.13686362349154</v>
      </c>
      <c r="R34" s="3">
        <f t="shared" si="1"/>
        <v>188.02110688314215</v>
      </c>
      <c r="S34" t="s">
        <v>1</v>
      </c>
      <c r="T34" t="s">
        <v>1</v>
      </c>
      <c r="U34" s="2" t="e">
        <f>VLOOKUP($O$3,$O$295:R361,5,FALSE)</f>
        <v>#N/A</v>
      </c>
      <c r="V34" s="2"/>
      <c r="W34" s="5">
        <v>6654.1314000000002</v>
      </c>
      <c r="X34">
        <v>190.13686362349151</v>
      </c>
      <c r="AA34" t="s">
        <v>1</v>
      </c>
      <c r="AB34" s="3">
        <v>-287.965352</v>
      </c>
      <c r="AC34" s="2">
        <v>-121.844691</v>
      </c>
      <c r="AD34" s="2">
        <v>36.793140999999999</v>
      </c>
      <c r="AF34" s="5"/>
    </row>
    <row r="35" spans="1:32">
      <c r="A35" s="5">
        <v>758.25850000000003</v>
      </c>
      <c r="B35" s="3">
        <v>-39.421875</v>
      </c>
      <c r="F35" s="2">
        <v>-121.79348899999999</v>
      </c>
      <c r="G35" s="2">
        <v>36.803370000000001</v>
      </c>
      <c r="H35" s="3">
        <v>761.38772700000004</v>
      </c>
      <c r="I35" s="3">
        <v>295.999348</v>
      </c>
      <c r="J35">
        <v>8.7719000000000005E-2</v>
      </c>
      <c r="K35" t="e">
        <f>VLOOKUP(A35,Channel_xs_widths!$D$2:$E$279,2,FALSE)</f>
        <v>#N/A</v>
      </c>
      <c r="O35" s="5">
        <v>6779.4155000000001</v>
      </c>
      <c r="P35" s="5">
        <f t="shared" ref="P35:P56" si="2">VLOOKUP(O35,$A$3:$B$2986,2,FALSE)</f>
        <v>-292.18118299999998</v>
      </c>
      <c r="Q35">
        <v>198.99011171399999</v>
      </c>
      <c r="R35" s="3">
        <f t="shared" si="1"/>
        <v>183.60663303730882</v>
      </c>
      <c r="T35">
        <v>0</v>
      </c>
      <c r="U35" s="2" t="e">
        <f>VLOOKUP($O$3,$O$295:R362,5,FALSE)</f>
        <v>#N/A</v>
      </c>
      <c r="V35" s="2"/>
      <c r="W35" s="5">
        <v>6779.4155000000001</v>
      </c>
      <c r="X35">
        <v>198.99011171399999</v>
      </c>
      <c r="AB35" s="3">
        <v>-292.18118299999998</v>
      </c>
      <c r="AC35" s="2">
        <v>-121.84591500000001</v>
      </c>
      <c r="AD35" s="2">
        <v>36.793636999999997</v>
      </c>
      <c r="AF35" s="5"/>
    </row>
    <row r="36" spans="1:32">
      <c r="A36" s="5">
        <v>791.61260000000004</v>
      </c>
      <c r="B36" s="3">
        <v>-44.171875</v>
      </c>
      <c r="F36" s="2">
        <v>-121.793823</v>
      </c>
      <c r="G36" s="2">
        <v>36.803505999999999</v>
      </c>
      <c r="H36" s="3">
        <v>795.07842300000004</v>
      </c>
      <c r="I36" s="3">
        <v>295.99958700000002</v>
      </c>
      <c r="J36">
        <v>0.14241100000000001</v>
      </c>
      <c r="K36" t="e">
        <f>VLOOKUP(A36,Channel_xs_widths!$D$2:$E$279,2,FALSE)</f>
        <v>#N/A</v>
      </c>
      <c r="O36" s="5">
        <v>6819.1225000000004</v>
      </c>
      <c r="P36" s="5">
        <f t="shared" si="2"/>
        <v>-294.226429</v>
      </c>
      <c r="Q36">
        <v>198.55507037503227</v>
      </c>
      <c r="R36" s="3">
        <f t="shared" si="1"/>
        <v>190.68005153264755</v>
      </c>
      <c r="S36" t="s">
        <v>2</v>
      </c>
      <c r="U36" s="2" t="e">
        <f>VLOOKUP($O$3,$O$295:R363,5,FALSE)</f>
        <v>#N/A</v>
      </c>
      <c r="V36" s="2"/>
      <c r="W36" s="5">
        <v>6988.0236999999997</v>
      </c>
      <c r="X36">
        <v>196.70454013599999</v>
      </c>
      <c r="AB36" s="3">
        <v>-301.16107199999999</v>
      </c>
      <c r="AC36" s="2">
        <v>-121.847919</v>
      </c>
      <c r="AD36" s="2">
        <v>36.794583000000003</v>
      </c>
    </row>
    <row r="37" spans="1:32">
      <c r="A37" s="5">
        <v>791.61260000000004</v>
      </c>
      <c r="B37" s="3">
        <v>-44.171875</v>
      </c>
      <c r="F37" s="2">
        <v>-121.793823</v>
      </c>
      <c r="G37" s="2">
        <v>36.803505999999999</v>
      </c>
      <c r="H37" s="3">
        <v>795.07842300000004</v>
      </c>
      <c r="I37" s="3">
        <v>292.667711</v>
      </c>
      <c r="J37">
        <v>0.15833900000000001</v>
      </c>
      <c r="K37" t="e">
        <f>VLOOKUP(A37,Channel_xs_widths!$D$2:$E$279,2,FALSE)</f>
        <v>#N/A</v>
      </c>
      <c r="O37" s="5">
        <v>6988.0236999999997</v>
      </c>
      <c r="P37" s="5">
        <f t="shared" si="2"/>
        <v>-301.16107199999999</v>
      </c>
      <c r="Q37">
        <v>196.70454013599999</v>
      </c>
      <c r="R37" s="3">
        <f t="shared" si="1"/>
        <v>192.40632131548088</v>
      </c>
      <c r="T37">
        <v>0</v>
      </c>
      <c r="U37" s="2" t="e">
        <f>VLOOKUP($O$3,$O$295:R364,5,FALSE)</f>
        <v>#N/A</v>
      </c>
      <c r="V37" s="2"/>
      <c r="W37" s="5">
        <v>7198.7704000000003</v>
      </c>
      <c r="X37">
        <v>157.71686686499999</v>
      </c>
      <c r="AB37" s="3">
        <v>-308.62229400000001</v>
      </c>
      <c r="AC37" s="2">
        <v>-121.84992200000001</v>
      </c>
      <c r="AD37" s="2">
        <v>36.795574999999999</v>
      </c>
    </row>
    <row r="38" spans="1:32">
      <c r="A38" s="5">
        <v>813.84870000000001</v>
      </c>
      <c r="B38" s="3">
        <v>-47.692708000000003</v>
      </c>
      <c r="F38" s="2">
        <v>-121.79404599999999</v>
      </c>
      <c r="G38" s="2">
        <v>36.803595999999999</v>
      </c>
      <c r="H38" s="3">
        <v>817.59152500000005</v>
      </c>
      <c r="I38" s="3">
        <v>295.99978599999997</v>
      </c>
      <c r="J38">
        <v>0.15487699999999999</v>
      </c>
      <c r="K38" t="e">
        <f>VLOOKUP(A38,Channel_xs_widths!$D$2:$E$279,2,FALSE)</f>
        <v>#N/A</v>
      </c>
      <c r="O38" s="5">
        <v>7198.7704000000003</v>
      </c>
      <c r="P38" s="5">
        <f t="shared" si="2"/>
        <v>-308.62229400000001</v>
      </c>
      <c r="Q38">
        <v>157.71686686499999</v>
      </c>
      <c r="R38" s="3">
        <f t="shared" si="1"/>
        <v>187.83476635408729</v>
      </c>
      <c r="T38">
        <v>0</v>
      </c>
      <c r="U38" s="2" t="e">
        <f>VLOOKUP($O$3,$O$295:R365,5,FALSE)</f>
        <v>#N/A</v>
      </c>
      <c r="V38" s="2"/>
      <c r="W38" s="5">
        <v>7370.8554000000004</v>
      </c>
      <c r="X38">
        <v>158.132188848</v>
      </c>
      <c r="AB38" s="3">
        <v>-313.54032899999999</v>
      </c>
      <c r="AC38" s="2">
        <v>-121.851592</v>
      </c>
      <c r="AD38" s="2">
        <v>36.796340999999998</v>
      </c>
    </row>
    <row r="39" spans="1:32">
      <c r="A39" s="5">
        <v>823.81730000000005</v>
      </c>
      <c r="B39" s="3">
        <v>-49.159647</v>
      </c>
      <c r="F39" s="2">
        <v>-121.794157</v>
      </c>
      <c r="G39" s="2">
        <v>36.803587999999998</v>
      </c>
      <c r="H39" s="3">
        <v>827.66745500000002</v>
      </c>
      <c r="I39" s="3">
        <v>264.273775</v>
      </c>
      <c r="J39">
        <v>0.40183099999999999</v>
      </c>
      <c r="K39" t="e">
        <f>VLOOKUP(A39,Channel_xs_widths!$D$2:$E$279,2,FALSE)</f>
        <v>#N/A</v>
      </c>
      <c r="O39" s="5">
        <v>7370.8554000000004</v>
      </c>
      <c r="P39" s="5">
        <f t="shared" si="2"/>
        <v>-313.54032899999999</v>
      </c>
      <c r="Q39">
        <v>158.132188848</v>
      </c>
      <c r="R39" s="3">
        <f t="shared" si="1"/>
        <v>183.37260692692064</v>
      </c>
      <c r="T39">
        <v>0</v>
      </c>
      <c r="U39" s="2" t="e">
        <f>VLOOKUP($O$3,$O$295:R366,5,FALSE)</f>
        <v>#N/A</v>
      </c>
      <c r="W39" s="5">
        <v>7585.4735000000001</v>
      </c>
      <c r="X39">
        <v>180.61496658900001</v>
      </c>
      <c r="AB39" s="3">
        <v>-319.29173100000003</v>
      </c>
      <c r="AC39" s="2">
        <v>-121.853596</v>
      </c>
      <c r="AD39" s="2">
        <v>36.797403000000003</v>
      </c>
    </row>
    <row r="40" spans="1:32">
      <c r="A40" s="5">
        <v>853.72299999999996</v>
      </c>
      <c r="B40" s="3">
        <v>-63.715423999999999</v>
      </c>
      <c r="F40" s="2">
        <v>-121.79449099999999</v>
      </c>
      <c r="G40" s="2">
        <v>36.803564000000001</v>
      </c>
      <c r="H40" s="3">
        <v>860.92738599999996</v>
      </c>
      <c r="I40" s="3">
        <v>264.27391</v>
      </c>
      <c r="J40">
        <v>0.18920999999999999</v>
      </c>
      <c r="K40" t="e">
        <f>VLOOKUP(A40,Channel_xs_widths!$D$2:$E$279,2,FALSE)</f>
        <v>#N/A</v>
      </c>
      <c r="O40" s="5">
        <v>7585.4735000000001</v>
      </c>
      <c r="P40" s="5">
        <f t="shared" si="2"/>
        <v>-319.29173100000003</v>
      </c>
      <c r="Q40">
        <v>180.61496658900001</v>
      </c>
      <c r="R40" s="3">
        <f t="shared" si="1"/>
        <v>181.78562408783867</v>
      </c>
      <c r="S40" t="s">
        <v>3</v>
      </c>
      <c r="T40">
        <v>0</v>
      </c>
      <c r="U40" s="2" t="e">
        <f>VLOOKUP($O$3,$O$295:R367,5,FALSE)</f>
        <v>#N/A</v>
      </c>
      <c r="V40" s="2">
        <f>O41-O40</f>
        <v>170.19650000000001</v>
      </c>
      <c r="W40" s="5">
        <v>7755.6697000000004</v>
      </c>
      <c r="X40" t="e">
        <v>#N/A</v>
      </c>
      <c r="AA40" t="s">
        <v>0</v>
      </c>
      <c r="AB40" s="3">
        <v>-324.90128199999998</v>
      </c>
      <c r="AC40" s="2">
        <v>-121.854597</v>
      </c>
      <c r="AD40" s="2">
        <v>36.798693</v>
      </c>
    </row>
    <row r="41" spans="1:32">
      <c r="A41" s="5">
        <v>883.62869999999998</v>
      </c>
      <c r="B41" s="3">
        <v>-60.476562000000001</v>
      </c>
      <c r="F41" s="2">
        <v>-121.794825</v>
      </c>
      <c r="G41" s="2">
        <v>36.803541000000003</v>
      </c>
      <c r="H41" s="3">
        <v>891.00799400000005</v>
      </c>
      <c r="I41" s="3">
        <v>264.274112</v>
      </c>
      <c r="J41">
        <v>3.6669E-2</v>
      </c>
      <c r="K41" t="e">
        <f>VLOOKUP(A41,Channel_xs_widths!$D$2:$E$279,2,FALSE)</f>
        <v>#N/A</v>
      </c>
      <c r="M41" s="9"/>
      <c r="O41" s="8">
        <v>7755.67</v>
      </c>
      <c r="P41" s="5" t="e">
        <f t="shared" si="2"/>
        <v>#N/A</v>
      </c>
      <c r="Q41" s="9">
        <v>177.34580040828519</v>
      </c>
      <c r="R41" s="9"/>
      <c r="S41" s="9"/>
      <c r="T41" s="9" t="s">
        <v>0</v>
      </c>
      <c r="U41" s="2" t="e">
        <f>VLOOKUP($O$3,$O$295:R368,5,FALSE)</f>
        <v>#N/A</v>
      </c>
      <c r="V41" s="2">
        <f>O42-O40</f>
        <v>197.55339999999978</v>
      </c>
      <c r="W41" s="5">
        <v>7783.0268999999998</v>
      </c>
      <c r="X41">
        <v>157.00721519300001</v>
      </c>
      <c r="AB41" s="3">
        <v>-325.04597200000001</v>
      </c>
      <c r="AC41" s="2">
        <v>-121.854731</v>
      </c>
      <c r="AD41" s="2">
        <v>36.798909000000002</v>
      </c>
    </row>
    <row r="42" spans="1:32">
      <c r="A42" s="5">
        <v>913.53449999999998</v>
      </c>
      <c r="B42" s="3">
        <v>-65.908627999999993</v>
      </c>
      <c r="F42" s="2">
        <v>-121.795159</v>
      </c>
      <c r="G42" s="2">
        <v>36.803516999999999</v>
      </c>
      <c r="H42" s="3">
        <v>921.40306799999996</v>
      </c>
      <c r="I42" s="3">
        <v>264.274314</v>
      </c>
      <c r="J42">
        <v>0.18077599999999999</v>
      </c>
      <c r="K42" t="e">
        <f>VLOOKUP(A42,Channel_xs_widths!$D$2:$E$279,2,FALSE)</f>
        <v>#N/A</v>
      </c>
      <c r="O42" s="5">
        <v>7783.0268999999998</v>
      </c>
      <c r="P42" s="5">
        <f t="shared" si="2"/>
        <v>-325.04597200000001</v>
      </c>
      <c r="Q42">
        <v>157.00721519300001</v>
      </c>
      <c r="R42" s="3">
        <f>AVERAGE(Q36:Q42)</f>
        <v>175.15380691633109</v>
      </c>
      <c r="T42">
        <v>0</v>
      </c>
      <c r="U42" s="2" t="e">
        <f>VLOOKUP($O$3,$O$295:R369,5,FALSE)</f>
        <v>#N/A</v>
      </c>
      <c r="V42" s="2"/>
      <c r="W42" s="5">
        <v>7992.7264999999998</v>
      </c>
      <c r="X42">
        <v>182.76122015499999</v>
      </c>
      <c r="AB42" s="3">
        <v>-331.06900999999999</v>
      </c>
      <c r="AC42" s="2">
        <v>-121.85537600000001</v>
      </c>
      <c r="AD42" s="2">
        <v>36.800711999999997</v>
      </c>
    </row>
    <row r="43" spans="1:32">
      <c r="A43" s="5">
        <v>928.4873</v>
      </c>
      <c r="B43" s="3">
        <v>-68.585937999999999</v>
      </c>
      <c r="F43" s="2">
        <v>-121.795326</v>
      </c>
      <c r="G43" s="2">
        <v>36.803505999999999</v>
      </c>
      <c r="H43" s="3">
        <v>936.59373500000004</v>
      </c>
      <c r="I43" s="3">
        <v>264.27446600000002</v>
      </c>
      <c r="J43">
        <v>0.17879999999999999</v>
      </c>
      <c r="K43" t="e">
        <f>VLOOKUP(A43,Channel_xs_widths!$D$2:$E$279,2,FALSE)</f>
        <v>#N/A</v>
      </c>
      <c r="O43" s="5">
        <v>7992.7264999999998</v>
      </c>
      <c r="P43" s="5">
        <f t="shared" si="2"/>
        <v>-331.06900999999999</v>
      </c>
      <c r="Q43">
        <v>182.76122015499999</v>
      </c>
      <c r="R43" s="3">
        <f>AVERAGE(Q37:Q43)</f>
        <v>172.89754259918362</v>
      </c>
      <c r="T43">
        <v>0</v>
      </c>
      <c r="U43" s="2" t="e">
        <f>VLOOKUP($O$3,$O$295:R370,5,FALSE)</f>
        <v>#N/A</v>
      </c>
      <c r="V43" s="2">
        <f>O44-O43</f>
        <v>105.95550000000003</v>
      </c>
      <c r="W43" s="5">
        <v>8098.6819999999998</v>
      </c>
      <c r="X43" t="e">
        <v>#N/A</v>
      </c>
      <c r="AA43" t="s">
        <v>43</v>
      </c>
      <c r="AB43" s="3">
        <v>-334.13314800000001</v>
      </c>
      <c r="AC43" s="2">
        <v>-121.855766</v>
      </c>
      <c r="AD43" s="2">
        <v>36.801613000000003</v>
      </c>
    </row>
    <row r="44" spans="1:32">
      <c r="A44" s="5">
        <v>943.4402</v>
      </c>
      <c r="B44" s="3">
        <v>-71.255774000000002</v>
      </c>
      <c r="F44" s="2">
        <v>-121.79549299999999</v>
      </c>
      <c r="G44" s="2">
        <v>36.803494000000001</v>
      </c>
      <c r="H44" s="3">
        <v>951.78308800000002</v>
      </c>
      <c r="I44" s="3">
        <v>264.27456699999999</v>
      </c>
      <c r="J44">
        <v>0.21515500000000001</v>
      </c>
      <c r="K44" t="e">
        <f>VLOOKUP(A44,Channel_xs_widths!$D$2:$E$279,2,FALSE)</f>
        <v>#N/A</v>
      </c>
      <c r="O44" s="5">
        <v>8098.6819999999998</v>
      </c>
      <c r="P44" s="5">
        <f t="shared" si="2"/>
        <v>-334.13314800000001</v>
      </c>
      <c r="Q44" s="9">
        <f>((Q43-Q45)*V43/V44)+Q45</f>
        <v>196.37085927778122</v>
      </c>
      <c r="T44" t="s">
        <v>43</v>
      </c>
      <c r="U44" s="2" t="e">
        <f>VLOOKUP($O$3,$O$295:R371,5,FALSE)</f>
        <v>#N/A</v>
      </c>
      <c r="V44" s="2">
        <f>O45-O43</f>
        <v>186.23840000000018</v>
      </c>
      <c r="W44" s="5">
        <v>8178.9648999999999</v>
      </c>
      <c r="X44">
        <v>214.33254374699999</v>
      </c>
      <c r="AB44" s="3">
        <v>-336.32757099999998</v>
      </c>
      <c r="AC44" s="2">
        <v>-121.856267</v>
      </c>
      <c r="AD44" s="2">
        <v>36.802191999999998</v>
      </c>
    </row>
    <row r="45" spans="1:32">
      <c r="A45" s="5">
        <v>973.346</v>
      </c>
      <c r="B45" s="3">
        <v>-78.237499999999997</v>
      </c>
      <c r="F45" s="2">
        <v>-121.795827</v>
      </c>
      <c r="G45" s="2">
        <v>36.803469999999997</v>
      </c>
      <c r="H45" s="3">
        <v>982.49299699999995</v>
      </c>
      <c r="I45" s="3">
        <v>264.27471800000001</v>
      </c>
      <c r="J45">
        <v>0.13381599999999999</v>
      </c>
      <c r="K45" t="e">
        <f>VLOOKUP(A45,Channel_xs_widths!$D$2:$E$279,2,FALSE)</f>
        <v>#N/A</v>
      </c>
      <c r="O45" s="5">
        <v>8178.9648999999999</v>
      </c>
      <c r="P45" s="5">
        <f t="shared" si="2"/>
        <v>-336.32757099999998</v>
      </c>
      <c r="Q45">
        <v>214.33254374699999</v>
      </c>
      <c r="R45" s="3">
        <f>AVERAGE(Q38:Q45)</f>
        <v>178.0352076353833</v>
      </c>
      <c r="T45">
        <v>0</v>
      </c>
      <c r="U45" s="2" t="e">
        <f>VLOOKUP($O$3,$O$295:R372,5,FALSE)</f>
        <v>#N/A</v>
      </c>
      <c r="V45" s="2"/>
      <c r="W45" s="5">
        <v>8370.5902000000006</v>
      </c>
      <c r="X45">
        <v>216.764836847</v>
      </c>
      <c r="AB45" s="3">
        <v>-344.15039100000001</v>
      </c>
      <c r="AC45" s="2">
        <v>-121.858048</v>
      </c>
      <c r="AD45" s="2">
        <v>36.803145000000001</v>
      </c>
    </row>
    <row r="46" spans="1:32">
      <c r="A46" s="5">
        <v>1003.2517</v>
      </c>
      <c r="B46" s="3">
        <v>-79.259511000000003</v>
      </c>
      <c r="F46" s="2">
        <v>-121.796161</v>
      </c>
      <c r="G46" s="2">
        <v>36.803446999999998</v>
      </c>
      <c r="H46" s="3">
        <v>1012.416213</v>
      </c>
      <c r="I46" s="3">
        <v>264.27492000000001</v>
      </c>
      <c r="J46">
        <v>2.3137000000000001E-2</v>
      </c>
      <c r="K46">
        <f>VLOOKUP(A46,Channel_xs_widths!$D$2:$E$279,2,FALSE)</f>
        <v>446.24658189500002</v>
      </c>
      <c r="O46" s="5">
        <v>8370.5902000000006</v>
      </c>
      <c r="P46" s="5">
        <f t="shared" si="2"/>
        <v>-344.15039100000001</v>
      </c>
      <c r="Q46">
        <v>216.764836847</v>
      </c>
      <c r="R46" s="3">
        <f>AVERAGE(Q39:Q46)</f>
        <v>185.41620388313328</v>
      </c>
      <c r="T46">
        <v>0</v>
      </c>
      <c r="U46" s="2" t="e">
        <f>VLOOKUP($O$3,$O$295:R373,5,FALSE)</f>
        <v>#N/A</v>
      </c>
      <c r="V46" s="2"/>
      <c r="W46" s="5">
        <v>8594.6754000000001</v>
      </c>
      <c r="X46">
        <v>250.19458587700001</v>
      </c>
      <c r="AB46" s="3">
        <v>-349.52368200000001</v>
      </c>
      <c r="AC46" s="2">
        <v>-121.860497</v>
      </c>
      <c r="AD46" s="2">
        <v>36.803325000000001</v>
      </c>
    </row>
    <row r="47" spans="1:32">
      <c r="A47" s="5">
        <v>1033.1575</v>
      </c>
      <c r="B47" s="3">
        <v>-79.621373000000006</v>
      </c>
      <c r="F47" s="2">
        <v>-121.79649499999999</v>
      </c>
      <c r="G47" s="2">
        <v>36.803423000000002</v>
      </c>
      <c r="H47" s="3">
        <v>1042.3241680000001</v>
      </c>
      <c r="I47" s="3">
        <v>264.27512200000001</v>
      </c>
      <c r="J47">
        <v>1.3639999999999999E-2</v>
      </c>
      <c r="K47" t="e">
        <f>VLOOKUP(A47,Channel_xs_widths!$D$2:$E$279,2,FALSE)</f>
        <v>#N/A</v>
      </c>
      <c r="O47" s="5">
        <v>8594.6754000000001</v>
      </c>
      <c r="P47" s="5">
        <f t="shared" si="2"/>
        <v>-349.52368200000001</v>
      </c>
      <c r="Q47">
        <v>250.19458587700001</v>
      </c>
      <c r="R47" s="3">
        <f>AVERAGE(Q40:Q47)</f>
        <v>196.92400351175829</v>
      </c>
      <c r="T47">
        <v>0</v>
      </c>
      <c r="U47" s="2" t="e">
        <f>VLOOKUP($O$3,$O$295:R374,5,FALSE)</f>
        <v>#N/A</v>
      </c>
      <c r="V47" s="2"/>
      <c r="W47" s="5">
        <v>8788.3570999999993</v>
      </c>
      <c r="X47">
        <v>201.20034741800001</v>
      </c>
      <c r="AB47" s="3">
        <v>-355.07763699999998</v>
      </c>
      <c r="AC47" s="2">
        <v>-121.861498</v>
      </c>
      <c r="AD47" s="2">
        <v>36.801972999999997</v>
      </c>
    </row>
    <row r="48" spans="1:32">
      <c r="A48" s="5">
        <v>1043.1261</v>
      </c>
      <c r="B48" s="3">
        <v>-79.803396000000006</v>
      </c>
      <c r="F48" s="2">
        <v>-121.796606</v>
      </c>
      <c r="G48" s="2">
        <v>36.803415000000001</v>
      </c>
      <c r="H48" s="3">
        <v>1052.2944190000001</v>
      </c>
      <c r="I48" s="3">
        <v>264.27525700000001</v>
      </c>
      <c r="J48">
        <v>9.75E-3</v>
      </c>
      <c r="K48" t="e">
        <f>VLOOKUP(A48,Channel_xs_widths!$D$2:$E$279,2,FALSE)</f>
        <v>#N/A</v>
      </c>
      <c r="O48" s="5">
        <v>8788.3570999999993</v>
      </c>
      <c r="P48" s="5">
        <f t="shared" si="2"/>
        <v>-355.07763699999998</v>
      </c>
      <c r="Q48">
        <v>201.20034741800001</v>
      </c>
      <c r="R48" s="3">
        <f>AVERAGE(Q42:Q48)</f>
        <v>202.66165835925449</v>
      </c>
      <c r="T48">
        <v>0</v>
      </c>
      <c r="U48" s="2" t="e">
        <f>VLOOKUP($O$3,$O$295:R375,5,FALSE)</f>
        <v>#N/A</v>
      </c>
      <c r="V48" s="2"/>
      <c r="W48" s="5">
        <v>8978.6358999999993</v>
      </c>
      <c r="X48">
        <v>220.52374193599999</v>
      </c>
      <c r="AB48" s="3">
        <v>-359.91407800000002</v>
      </c>
      <c r="AC48" s="2">
        <v>-121.861526</v>
      </c>
      <c r="AD48" s="2">
        <v>36.800260999999999</v>
      </c>
    </row>
    <row r="49" spans="1:30">
      <c r="A49" s="5">
        <v>1063.0703000000001</v>
      </c>
      <c r="B49" s="3">
        <v>-79.913023999999993</v>
      </c>
      <c r="F49" s="2">
        <v>-121.796828</v>
      </c>
      <c r="G49" s="2">
        <v>36.803432000000001</v>
      </c>
      <c r="H49" s="3">
        <v>1072.2389479999999</v>
      </c>
      <c r="I49" s="3">
        <v>274.50900899999999</v>
      </c>
      <c r="J49">
        <v>4.5879999999999997E-2</v>
      </c>
      <c r="K49" t="e">
        <f>VLOOKUP(A49,Channel_xs_widths!$D$2:$E$279,2,FALSE)</f>
        <v>#N/A</v>
      </c>
      <c r="O49" s="5">
        <v>8978.6358999999993</v>
      </c>
      <c r="P49" s="5">
        <f t="shared" si="2"/>
        <v>-359.91407800000002</v>
      </c>
      <c r="Q49">
        <v>220.52374193599999</v>
      </c>
      <c r="R49" s="3">
        <f>AVERAGE(Q43:Q49)</f>
        <v>211.73544789396877</v>
      </c>
      <c r="T49">
        <v>0</v>
      </c>
      <c r="U49" s="2" t="e">
        <f>VLOOKUP($O$3,$O$295:R376,5,FALSE)</f>
        <v>#N/A</v>
      </c>
      <c r="V49" s="2"/>
      <c r="W49" s="5">
        <v>9188.4267</v>
      </c>
      <c r="X49">
        <v>356.43001726099999</v>
      </c>
      <c r="AB49" s="3">
        <v>-366.69649299999998</v>
      </c>
      <c r="AC49" s="2">
        <v>-121.862166</v>
      </c>
      <c r="AD49" s="2">
        <v>36.798459000000001</v>
      </c>
    </row>
    <row r="50" spans="1:30">
      <c r="A50" s="5">
        <v>1092.9866</v>
      </c>
      <c r="B50" s="3">
        <v>-82.090980999999999</v>
      </c>
      <c r="F50" s="2">
        <v>-121.797162</v>
      </c>
      <c r="G50" s="2">
        <v>36.803455999999997</v>
      </c>
      <c r="H50" s="3">
        <v>1102.2344539999999</v>
      </c>
      <c r="I50" s="3">
        <v>274.50917600000002</v>
      </c>
      <c r="J50">
        <v>8.3704000000000001E-2</v>
      </c>
      <c r="K50" t="e">
        <f>VLOOKUP(A50,Channel_xs_widths!$D$2:$E$279,2,FALSE)</f>
        <v>#N/A</v>
      </c>
      <c r="O50" s="5">
        <v>9188.4267</v>
      </c>
      <c r="P50" s="5">
        <f t="shared" si="2"/>
        <v>-366.69649299999998</v>
      </c>
      <c r="Q50">
        <v>356.43001726099999</v>
      </c>
      <c r="R50" s="3">
        <f t="shared" si="1"/>
        <v>243.241012181</v>
      </c>
      <c r="T50">
        <v>0</v>
      </c>
      <c r="U50" s="2" t="e">
        <f>VLOOKUP($O$3,$O$295:R377,5,FALSE)</f>
        <v>#N/A</v>
      </c>
      <c r="V50" s="2"/>
      <c r="W50" s="5">
        <v>9408.2918000000009</v>
      </c>
      <c r="X50">
        <v>410.02192104699998</v>
      </c>
      <c r="AB50" s="3">
        <v>-373.16287199999999</v>
      </c>
      <c r="AC50" s="2">
        <v>-121.86327900000001</v>
      </c>
      <c r="AD50" s="2">
        <v>36.796745999999999</v>
      </c>
    </row>
    <row r="51" spans="1:30">
      <c r="A51" s="5">
        <v>1122.903</v>
      </c>
      <c r="B51" s="3">
        <v>-84.921255000000002</v>
      </c>
      <c r="F51" s="2">
        <v>-121.797496</v>
      </c>
      <c r="G51" s="2">
        <v>36.803480999999998</v>
      </c>
      <c r="H51" s="3">
        <v>1132.2843559999999</v>
      </c>
      <c r="I51" s="3">
        <v>274.50937800000003</v>
      </c>
      <c r="J51">
        <v>9.6207000000000001E-2</v>
      </c>
      <c r="K51" t="e">
        <f>VLOOKUP(A51,Channel_xs_widths!$D$2:$E$279,2,FALSE)</f>
        <v>#N/A</v>
      </c>
      <c r="O51" s="5">
        <v>9408.2918000000009</v>
      </c>
      <c r="P51" s="5">
        <f t="shared" si="2"/>
        <v>-373.16287199999999</v>
      </c>
      <c r="Q51">
        <v>410.02192104699998</v>
      </c>
      <c r="R51" s="3">
        <f t="shared" si="1"/>
        <v>275.85590839766661</v>
      </c>
      <c r="T51">
        <v>0</v>
      </c>
      <c r="U51" s="2" t="e">
        <f>VLOOKUP($O$3,$O$295:R378,5,FALSE)</f>
        <v>#N/A</v>
      </c>
      <c r="V51" s="2"/>
      <c r="W51" s="5">
        <v>9582.9218999999994</v>
      </c>
      <c r="X51">
        <v>398.92560085899999</v>
      </c>
      <c r="AB51" s="3">
        <v>-377.70138500000002</v>
      </c>
      <c r="AC51" s="2">
        <v>-121.864949</v>
      </c>
      <c r="AD51" s="2">
        <v>36.796025</v>
      </c>
    </row>
    <row r="52" spans="1:30">
      <c r="A52" s="5">
        <v>1152.8193000000001</v>
      </c>
      <c r="B52" s="3">
        <v>-87.847297999999995</v>
      </c>
      <c r="F52" s="2">
        <v>-121.79783</v>
      </c>
      <c r="G52" s="2">
        <v>36.803505999999999</v>
      </c>
      <c r="H52" s="3">
        <v>1162.3434179999999</v>
      </c>
      <c r="I52" s="3">
        <v>274.50957899999997</v>
      </c>
      <c r="J52">
        <v>9.7808000000000006E-2</v>
      </c>
      <c r="K52" t="e">
        <f>VLOOKUP(A52,Channel_xs_widths!$D$2:$E$279,2,FALSE)</f>
        <v>#N/A</v>
      </c>
      <c r="O52" s="5">
        <v>9582.9218999999994</v>
      </c>
      <c r="P52" s="5">
        <f t="shared" si="2"/>
        <v>-377.70138500000002</v>
      </c>
      <c r="Q52">
        <v>398.92560085899999</v>
      </c>
      <c r="R52" s="3">
        <f t="shared" si="1"/>
        <v>306.21603573299996</v>
      </c>
      <c r="T52">
        <v>0</v>
      </c>
      <c r="U52" s="2" t="e">
        <f>VLOOKUP($O$3,$O$295:R379,5,FALSE)</f>
        <v>#N/A</v>
      </c>
      <c r="V52" s="2"/>
      <c r="W52" s="5">
        <v>9779.5616000000009</v>
      </c>
      <c r="X52">
        <v>421.61874659400002</v>
      </c>
      <c r="AB52" s="3">
        <v>-382.18745899999999</v>
      </c>
      <c r="AC52" s="2">
        <v>-121.867064</v>
      </c>
      <c r="AD52" s="2">
        <v>36.795574999999999</v>
      </c>
    </row>
    <row r="53" spans="1:30">
      <c r="A53" s="5">
        <v>1152.8193000000001</v>
      </c>
      <c r="B53" s="3">
        <v>-87.847297999999995</v>
      </c>
      <c r="F53" s="2">
        <v>-121.79783</v>
      </c>
      <c r="G53" s="2">
        <v>36.803505999999999</v>
      </c>
      <c r="H53" s="3">
        <v>1162.3434179999999</v>
      </c>
      <c r="I53" s="3">
        <v>292.95408700000002</v>
      </c>
      <c r="J53">
        <v>2.8351000000000001E-2</v>
      </c>
      <c r="K53" t="e">
        <f>VLOOKUP(A53,Channel_xs_widths!$D$2:$E$279,2,FALSE)</f>
        <v>#N/A</v>
      </c>
      <c r="O53" s="5">
        <v>9779.5616000000009</v>
      </c>
      <c r="P53" s="5">
        <f t="shared" si="2"/>
        <v>-382.18745899999999</v>
      </c>
      <c r="Q53">
        <v>421.61874659400002</v>
      </c>
      <c r="R53" s="3">
        <f t="shared" si="1"/>
        <v>334.78672918583334</v>
      </c>
      <c r="T53">
        <v>0</v>
      </c>
      <c r="U53" s="2" t="e">
        <f>VLOOKUP($O$3,$O$295:R380,5,FALSE)</f>
        <v>#N/A</v>
      </c>
      <c r="V53" s="2">
        <f>O54-O53</f>
        <v>183.66519999999946</v>
      </c>
      <c r="W53" s="5">
        <v>9963.2268000000004</v>
      </c>
      <c r="X53" t="e">
        <v>#N/A</v>
      </c>
      <c r="AA53" t="s">
        <v>5</v>
      </c>
      <c r="AB53" s="3">
        <v>-388.12597699999998</v>
      </c>
      <c r="AC53" s="2">
        <v>-121.869067</v>
      </c>
      <c r="AD53" s="2">
        <v>36.795304000000002</v>
      </c>
    </row>
    <row r="54" spans="1:30">
      <c r="A54" s="5">
        <v>1182.7356</v>
      </c>
      <c r="B54" s="3">
        <v>-88.695448999999996</v>
      </c>
      <c r="F54" s="2">
        <v>-121.798164</v>
      </c>
      <c r="G54" s="2">
        <v>36.803530000000002</v>
      </c>
      <c r="H54" s="3">
        <v>1192.2717339999999</v>
      </c>
      <c r="I54" s="3">
        <v>274.50977999999998</v>
      </c>
      <c r="J54">
        <v>6.9882E-2</v>
      </c>
      <c r="K54">
        <f>VLOOKUP(A54,Channel_xs_widths!$D$2:$E$279,2,FALSE)</f>
        <v>446.56810638500002</v>
      </c>
      <c r="O54" s="5">
        <v>9963.2268000000004</v>
      </c>
      <c r="P54" s="5">
        <f t="shared" si="2"/>
        <v>-388.12597699999998</v>
      </c>
      <c r="Q54">
        <v>344.48170859692891</v>
      </c>
      <c r="R54" s="3">
        <f t="shared" si="1"/>
        <v>358.66695604898814</v>
      </c>
      <c r="T54" t="s">
        <v>5</v>
      </c>
      <c r="U54" s="2" t="e">
        <f>VLOOKUP($O$3,$O$295:R381,5,FALSE)</f>
        <v>#N/A</v>
      </c>
      <c r="V54" s="2">
        <f>O55-O53</f>
        <v>203.73259999999937</v>
      </c>
      <c r="W54" s="5">
        <v>9983.2942000000003</v>
      </c>
      <c r="X54">
        <v>336.05365692300001</v>
      </c>
      <c r="AB54" s="3">
        <v>-388.85561300000001</v>
      </c>
      <c r="AC54" s="2">
        <v>-121.86929000000001</v>
      </c>
      <c r="AD54" s="2">
        <v>36.795279000000001</v>
      </c>
    </row>
    <row r="55" spans="1:30">
      <c r="A55" s="5">
        <v>1212.6518000000001</v>
      </c>
      <c r="B55" s="3">
        <v>-92.028544999999994</v>
      </c>
      <c r="F55" s="2">
        <v>-121.798498</v>
      </c>
      <c r="G55" s="2">
        <v>36.803555000000003</v>
      </c>
      <c r="H55" s="3">
        <v>1222.373122</v>
      </c>
      <c r="I55" s="3">
        <v>274.50998199999998</v>
      </c>
      <c r="J55">
        <v>7.8032000000000004E-2</v>
      </c>
      <c r="K55" t="e">
        <f>VLOOKUP(A55,Channel_xs_widths!$D$2:$E$279,2,FALSE)</f>
        <v>#N/A</v>
      </c>
      <c r="O55" s="5">
        <v>9983.2942000000003</v>
      </c>
      <c r="P55" s="5">
        <f t="shared" si="2"/>
        <v>-388.85561300000001</v>
      </c>
      <c r="Q55">
        <v>336.05365692300001</v>
      </c>
      <c r="R55" s="3">
        <f t="shared" si="1"/>
        <v>377.92194188015475</v>
      </c>
      <c r="T55">
        <v>0</v>
      </c>
      <c r="U55" s="2" t="e">
        <f>VLOOKUP($O$3,$O$295:R382,5,FALSE)</f>
        <v>#N/A</v>
      </c>
      <c r="V55" s="2"/>
      <c r="W55" s="5">
        <v>10171.498100000001</v>
      </c>
      <c r="X55">
        <v>328.72476614700003</v>
      </c>
      <c r="AB55" s="3">
        <v>-395.55002300000001</v>
      </c>
      <c r="AC55" s="2">
        <v>-121.87129400000001</v>
      </c>
      <c r="AD55" s="2">
        <v>36.795085</v>
      </c>
    </row>
    <row r="56" spans="1:30">
      <c r="A56" s="5">
        <v>1242.5681</v>
      </c>
      <c r="B56" s="3">
        <v>-93.364299000000003</v>
      </c>
      <c r="F56" s="2">
        <v>-121.798832</v>
      </c>
      <c r="G56" s="2">
        <v>36.803578999999999</v>
      </c>
      <c r="H56" s="3">
        <v>1252.3191999999999</v>
      </c>
      <c r="I56" s="3">
        <v>274.51018299999998</v>
      </c>
      <c r="J56">
        <v>6.0950999999999998E-2</v>
      </c>
      <c r="K56" t="e">
        <f>VLOOKUP(A56,Channel_xs_widths!$D$2:$E$279,2,FALSE)</f>
        <v>#N/A</v>
      </c>
      <c r="M56" s="5">
        <f>O58-O56</f>
        <v>207.33479999999872</v>
      </c>
      <c r="O56" s="5">
        <v>10171.498100000001</v>
      </c>
      <c r="P56" s="5">
        <f t="shared" si="2"/>
        <v>-395.55002300000001</v>
      </c>
      <c r="Q56">
        <v>328.72476614700003</v>
      </c>
      <c r="R56" s="3">
        <f t="shared" si="1"/>
        <v>373.30440002782149</v>
      </c>
      <c r="T56">
        <v>0</v>
      </c>
      <c r="U56" s="2" t="e">
        <f>VLOOKUP($O$3,$O$295:R383,5,FALSE)</f>
        <v>#N/A</v>
      </c>
      <c r="V56" s="2"/>
      <c r="W56" s="5">
        <v>10378.832899999999</v>
      </c>
      <c r="X56">
        <v>236.576783807</v>
      </c>
      <c r="AB56" s="3">
        <v>-399.69457999999997</v>
      </c>
      <c r="AC56" s="2">
        <v>-121.873408</v>
      </c>
      <c r="AD56" s="2">
        <v>36.794583000000003</v>
      </c>
    </row>
    <row r="57" spans="1:30">
      <c r="B57" s="3"/>
      <c r="F57" s="2"/>
      <c r="G57" s="2"/>
      <c r="H57" s="3"/>
      <c r="I57" s="3"/>
      <c r="M57">
        <f>O57/M56</f>
        <v>49.843813001966211</v>
      </c>
      <c r="O57" s="8">
        <v>10334.357</v>
      </c>
      <c r="P57" s="15">
        <v>-398.4</v>
      </c>
      <c r="Q57" s="16">
        <f>Q58+((Q56-Q58)/2)</f>
        <v>282.65077497700003</v>
      </c>
      <c r="R57" s="3">
        <f t="shared" si="1"/>
        <v>352.0758756828215</v>
      </c>
      <c r="S57" t="s">
        <v>4</v>
      </c>
      <c r="U57" s="2" t="e">
        <f>VLOOKUP($O$3,$O$295:R384,5,FALSE)</f>
        <v>#N/A</v>
      </c>
      <c r="V57" s="2"/>
      <c r="W57" s="5"/>
      <c r="AB57" s="3"/>
      <c r="AC57" s="2"/>
      <c r="AD57" s="2"/>
    </row>
    <row r="58" spans="1:30">
      <c r="A58" s="5">
        <v>1262.5123000000001</v>
      </c>
      <c r="B58" s="3">
        <v>-95.067606999999995</v>
      </c>
      <c r="F58" s="2">
        <v>-121.799055</v>
      </c>
      <c r="G58" s="2">
        <v>36.803595999999999</v>
      </c>
      <c r="H58" s="3">
        <v>1272.335977</v>
      </c>
      <c r="I58" s="3">
        <v>274.51035100000001</v>
      </c>
      <c r="J58">
        <v>6.5821000000000005E-2</v>
      </c>
      <c r="K58" t="e">
        <f>VLOOKUP(A58,Channel_xs_widths!$D$2:$E$279,2,FALSE)</f>
        <v>#N/A</v>
      </c>
      <c r="O58" s="5">
        <v>10378.832899999999</v>
      </c>
      <c r="P58" s="5">
        <f t="shared" ref="P58:P121" si="3">VLOOKUP(O58,$A$3:$B$2986,2,FALSE)</f>
        <v>-399.69457999999997</v>
      </c>
      <c r="Q58">
        <v>236.576783807</v>
      </c>
      <c r="R58" s="3">
        <f t="shared" si="1"/>
        <v>325.01773950748822</v>
      </c>
      <c r="T58">
        <v>0</v>
      </c>
      <c r="U58" s="2" t="e">
        <f>VLOOKUP($O$3,$O$295:R385,5,FALSE)</f>
        <v>#N/A</v>
      </c>
      <c r="V58" s="2"/>
      <c r="W58" s="5">
        <v>10584.3053</v>
      </c>
      <c r="X58">
        <v>196.95848915400001</v>
      </c>
      <c r="AB58" s="3">
        <v>-404.42793799999998</v>
      </c>
      <c r="AC58" s="2">
        <v>-121.875523</v>
      </c>
      <c r="AD58" s="2">
        <v>36.793861999999997</v>
      </c>
    </row>
    <row r="59" spans="1:30">
      <c r="A59" s="5">
        <v>1272.5047999999999</v>
      </c>
      <c r="B59" s="3">
        <v>-95.334764000000007</v>
      </c>
      <c r="F59" s="2">
        <v>-121.799166</v>
      </c>
      <c r="G59" s="2">
        <v>36.803586000000003</v>
      </c>
      <c r="H59" s="3">
        <v>1282.3320719999999</v>
      </c>
      <c r="I59" s="3">
        <v>262.89708999999999</v>
      </c>
      <c r="J59">
        <v>6.7019999999999996E-2</v>
      </c>
      <c r="K59" t="e">
        <f>VLOOKUP(A59,Channel_xs_widths!$D$2:$E$279,2,FALSE)</f>
        <v>#N/A</v>
      </c>
      <c r="O59" s="5">
        <v>10584.3053</v>
      </c>
      <c r="P59" s="5">
        <f t="shared" si="3"/>
        <v>-404.42793799999998</v>
      </c>
      <c r="Q59">
        <v>196.95848915400001</v>
      </c>
      <c r="R59" s="3">
        <f t="shared" si="1"/>
        <v>287.5743632674882</v>
      </c>
      <c r="T59">
        <v>0</v>
      </c>
      <c r="U59" s="2" t="e">
        <f>VLOOKUP($O$3,$O$295:R386,5,FALSE)</f>
        <v>#N/A</v>
      </c>
      <c r="V59" s="2"/>
      <c r="W59" s="5">
        <v>10788.4679</v>
      </c>
      <c r="X59">
        <v>195.91484591899999</v>
      </c>
      <c r="AB59" s="3">
        <v>-407.97131300000001</v>
      </c>
      <c r="AC59" s="2">
        <v>-121.877082</v>
      </c>
      <c r="AD59" s="2">
        <v>36.792600999999998</v>
      </c>
    </row>
    <row r="60" spans="1:30">
      <c r="A60" s="5">
        <v>1302.4824000000001</v>
      </c>
      <c r="B60" s="3">
        <v>-97.746385000000004</v>
      </c>
      <c r="F60" s="2">
        <v>-121.79949999999999</v>
      </c>
      <c r="G60" s="2">
        <v>36.803556</v>
      </c>
      <c r="H60" s="3">
        <v>1312.4064980000001</v>
      </c>
      <c r="I60" s="3">
        <v>262.89722599999999</v>
      </c>
      <c r="J60">
        <v>7.4227000000000001E-2</v>
      </c>
      <c r="K60" t="e">
        <f>VLOOKUP(A60,Channel_xs_widths!$D$2:$E$279,2,FALSE)</f>
        <v>#N/A</v>
      </c>
      <c r="O60" s="5">
        <v>10788.4679</v>
      </c>
      <c r="P60" s="5">
        <f t="shared" si="3"/>
        <v>-407.97131300000001</v>
      </c>
      <c r="Q60">
        <v>195.91484591899999</v>
      </c>
      <c r="R60" s="3">
        <f t="shared" si="1"/>
        <v>262.81321948783335</v>
      </c>
      <c r="T60">
        <v>0</v>
      </c>
      <c r="U60" s="2"/>
      <c r="V60" s="2"/>
      <c r="W60" s="5">
        <v>10987.114600000001</v>
      </c>
      <c r="X60">
        <v>151.61400289599999</v>
      </c>
      <c r="AB60" s="3">
        <v>-412.54093399999999</v>
      </c>
      <c r="AC60" s="2">
        <v>-121.87919599999999</v>
      </c>
      <c r="AD60" s="2">
        <v>36.793050999999998</v>
      </c>
    </row>
    <row r="61" spans="1:30">
      <c r="A61" s="5">
        <v>1332.46</v>
      </c>
      <c r="B61" s="3">
        <v>-99.785081000000005</v>
      </c>
      <c r="F61" s="2">
        <v>-121.799834</v>
      </c>
      <c r="G61" s="2">
        <v>36.803525999999998</v>
      </c>
      <c r="H61" s="3">
        <v>1342.4533289999999</v>
      </c>
      <c r="I61" s="3">
        <v>262.89742899999999</v>
      </c>
      <c r="J61">
        <v>6.3735E-2</v>
      </c>
      <c r="K61" t="e">
        <f>VLOOKUP(A61,Channel_xs_widths!$D$2:$E$279,2,FALSE)</f>
        <v>#N/A</v>
      </c>
      <c r="O61" s="5">
        <v>10987.114600000001</v>
      </c>
      <c r="P61" s="5">
        <f t="shared" si="3"/>
        <v>-412.54093399999999</v>
      </c>
      <c r="Q61">
        <v>151.61400289599999</v>
      </c>
      <c r="R61" s="3">
        <f t="shared" si="1"/>
        <v>232.07327715000005</v>
      </c>
      <c r="T61">
        <v>0</v>
      </c>
      <c r="U61" s="2"/>
      <c r="V61" s="2">
        <f>O62-O61</f>
        <v>11.118999999998778</v>
      </c>
      <c r="W61" s="5">
        <v>10998.2336</v>
      </c>
      <c r="X61" t="e">
        <v>#N/A</v>
      </c>
      <c r="AA61" t="s">
        <v>4</v>
      </c>
      <c r="AB61" s="3">
        <v>-412.810089</v>
      </c>
      <c r="AC61" s="2">
        <v>-121.87930799999999</v>
      </c>
      <c r="AD61" s="2">
        <v>36.793095999999998</v>
      </c>
    </row>
    <row r="62" spans="1:30">
      <c r="A62" s="5">
        <v>1352.4449999999999</v>
      </c>
      <c r="B62" s="3">
        <v>-100.930733</v>
      </c>
      <c r="F62" s="2">
        <v>-121.800056</v>
      </c>
      <c r="G62" s="2">
        <v>36.803505999999999</v>
      </c>
      <c r="H62" s="3">
        <v>1362.4712030000001</v>
      </c>
      <c r="I62" s="3">
        <v>262.89759800000002</v>
      </c>
      <c r="J62">
        <v>6.3747999999999999E-2</v>
      </c>
      <c r="K62" t="e">
        <f>VLOOKUP(A62,Channel_xs_widths!$D$2:$E$279,2,FALSE)</f>
        <v>#N/A</v>
      </c>
      <c r="O62" s="5">
        <v>10998.2336</v>
      </c>
      <c r="P62" s="5">
        <f t="shared" si="3"/>
        <v>-412.810089</v>
      </c>
      <c r="Q62" s="9">
        <f>((Q64-Q61)*(V61/V63))+Q61</f>
        <v>153.64735365203924</v>
      </c>
      <c r="R62" s="3">
        <f t="shared" si="1"/>
        <v>202.89370840083987</v>
      </c>
      <c r="T62" t="s">
        <v>4</v>
      </c>
      <c r="U62" s="2"/>
      <c r="V62" s="2">
        <f>O63-O62</f>
        <v>141.41240000000107</v>
      </c>
      <c r="W62" s="5">
        <v>11139.646000000001</v>
      </c>
      <c r="X62" t="e">
        <v>#N/A</v>
      </c>
      <c r="AA62" t="s">
        <v>18</v>
      </c>
      <c r="AB62" s="3">
        <v>-418.73998999999998</v>
      </c>
      <c r="AC62" s="2">
        <v>-121.880421</v>
      </c>
      <c r="AD62" s="2">
        <v>36.793951999999997</v>
      </c>
    </row>
    <row r="63" spans="1:30">
      <c r="A63" s="5">
        <v>1362.4376</v>
      </c>
      <c r="B63" s="3">
        <v>-101.69608700000001</v>
      </c>
      <c r="F63" s="2">
        <v>-121.800168</v>
      </c>
      <c r="G63" s="2">
        <v>36.803496000000003</v>
      </c>
      <c r="H63" s="3">
        <v>1372.4930039999999</v>
      </c>
      <c r="I63" s="3">
        <v>262.89769999999999</v>
      </c>
      <c r="J63">
        <v>0.115686</v>
      </c>
      <c r="K63" t="e">
        <f>VLOOKUP(A63,Channel_xs_widths!$D$2:$E$279,2,FALSE)</f>
        <v>#N/A</v>
      </c>
      <c r="O63" s="5">
        <v>11139.646000000001</v>
      </c>
      <c r="P63" s="5">
        <f t="shared" si="3"/>
        <v>-418.73998999999998</v>
      </c>
      <c r="Q63">
        <f>((Q64-Q62)*(V62/V63)+Q62)</f>
        <v>178.04946817490881</v>
      </c>
      <c r="R63" s="3">
        <f t="shared" si="1"/>
        <v>185.460157267158</v>
      </c>
      <c r="T63" t="s">
        <v>18</v>
      </c>
      <c r="U63" s="2"/>
      <c r="V63" s="2">
        <f>O64-O61</f>
        <v>197.18689999999879</v>
      </c>
      <c r="W63" s="5">
        <v>11184.3015</v>
      </c>
      <c r="X63">
        <v>187.673912258</v>
      </c>
      <c r="AB63" s="3">
        <v>-419.63894699999997</v>
      </c>
      <c r="AC63" s="2">
        <v>-121.88064300000001</v>
      </c>
      <c r="AD63" s="2">
        <v>36.794313000000002</v>
      </c>
    </row>
    <row r="64" spans="1:30">
      <c r="A64" s="5">
        <v>1392.4151999999999</v>
      </c>
      <c r="B64" s="3">
        <v>-105.554734</v>
      </c>
      <c r="F64" s="2">
        <v>-121.80050199999999</v>
      </c>
      <c r="G64" s="2">
        <v>36.803466</v>
      </c>
      <c r="H64" s="3">
        <v>1402.717928</v>
      </c>
      <c r="I64" s="3">
        <v>262.89783499999999</v>
      </c>
      <c r="J64">
        <v>0.11863600000000001</v>
      </c>
      <c r="K64">
        <f>VLOOKUP(A64,Channel_xs_widths!$D$2:$E$279,2,FALSE)</f>
        <v>434.89117460400001</v>
      </c>
      <c r="O64" s="5">
        <v>11184.3015</v>
      </c>
      <c r="P64" s="5">
        <f t="shared" si="3"/>
        <v>-419.63894699999997</v>
      </c>
      <c r="Q64">
        <v>187.673912258</v>
      </c>
      <c r="R64" s="3">
        <f t="shared" si="1"/>
        <v>177.30967867565801</v>
      </c>
      <c r="S64" t="s">
        <v>60</v>
      </c>
      <c r="T64">
        <v>0</v>
      </c>
      <c r="U64" s="2"/>
      <c r="V64" s="2"/>
      <c r="W64" s="5">
        <v>11369.134</v>
      </c>
      <c r="X64">
        <v>284.33435260599998</v>
      </c>
      <c r="AB64" s="3">
        <v>-425.89152999999999</v>
      </c>
      <c r="AC64" s="2">
        <v>-121.881979</v>
      </c>
      <c r="AD64" s="2">
        <v>36.795574999999999</v>
      </c>
    </row>
    <row r="65" spans="1:30">
      <c r="A65" s="5">
        <v>1422.3928000000001</v>
      </c>
      <c r="B65" s="3">
        <v>-108.80893500000001</v>
      </c>
      <c r="F65" s="2">
        <v>-121.800836</v>
      </c>
      <c r="G65" s="2">
        <v>36.803435</v>
      </c>
      <c r="H65" s="3">
        <v>1432.8716549999999</v>
      </c>
      <c r="I65" s="3">
        <v>262.89803799999999</v>
      </c>
      <c r="J65">
        <v>9.5122999999999999E-2</v>
      </c>
      <c r="K65" t="e">
        <f>VLOOKUP(A65,Channel_xs_widths!$D$2:$E$279,2,FALSE)</f>
        <v>#N/A</v>
      </c>
      <c r="O65" s="5">
        <v>11369.134</v>
      </c>
      <c r="P65" s="5">
        <f t="shared" si="3"/>
        <v>-425.89152999999999</v>
      </c>
      <c r="Q65">
        <v>284.33435260599998</v>
      </c>
      <c r="R65" s="3">
        <f t="shared" si="1"/>
        <v>191.87232258432468</v>
      </c>
      <c r="T65">
        <v>0</v>
      </c>
      <c r="U65" s="2"/>
      <c r="V65" s="2"/>
      <c r="W65" s="5">
        <v>11411.412200000001</v>
      </c>
      <c r="X65" t="e">
        <v>#N/A</v>
      </c>
      <c r="AA65" t="s">
        <v>44</v>
      </c>
      <c r="AB65" s="3">
        <v>-427.31388299999998</v>
      </c>
      <c r="AC65" s="2">
        <v>-121.882313</v>
      </c>
      <c r="AD65" s="2">
        <v>36.795845</v>
      </c>
    </row>
    <row r="66" spans="1:30">
      <c r="A66" s="5">
        <v>1452.3704</v>
      </c>
      <c r="B66" s="3">
        <v>-111.257836</v>
      </c>
      <c r="F66" s="2">
        <v>-121.801169</v>
      </c>
      <c r="G66" s="2">
        <v>36.803404999999998</v>
      </c>
      <c r="H66" s="3">
        <v>1462.9491390000001</v>
      </c>
      <c r="I66" s="3">
        <v>262.89824099999998</v>
      </c>
      <c r="J66">
        <v>8.7101999999999999E-2</v>
      </c>
      <c r="K66" t="e">
        <f>VLOOKUP(A66,Channel_xs_widths!$D$2:$E$279,2,FALSE)</f>
        <v>#N/A</v>
      </c>
      <c r="O66" s="10">
        <v>11411.412200000001</v>
      </c>
      <c r="P66" s="5">
        <f t="shared" si="3"/>
        <v>-427.31388299999998</v>
      </c>
      <c r="Q66" s="11" t="e">
        <v>#N/A</v>
      </c>
      <c r="R66" s="11"/>
      <c r="S66" s="11"/>
      <c r="T66" s="11" t="s">
        <v>44</v>
      </c>
      <c r="U66" s="2"/>
      <c r="V66" s="12"/>
      <c r="W66" s="10">
        <v>11579.1258</v>
      </c>
      <c r="X66" s="11">
        <v>289.04480796899998</v>
      </c>
      <c r="Y66" s="11"/>
      <c r="Z66" s="11"/>
      <c r="AA66" s="11"/>
      <c r="AB66" s="3">
        <v>-430.61408999999998</v>
      </c>
      <c r="AC66" s="2">
        <v>-121.883816</v>
      </c>
      <c r="AD66" s="2">
        <v>36.796745999999999</v>
      </c>
    </row>
    <row r="67" spans="1:30" ht="60">
      <c r="A67" s="5">
        <v>1482.3480999999999</v>
      </c>
      <c r="B67" s="3">
        <v>-114.031136</v>
      </c>
      <c r="F67" s="2">
        <v>-121.801503</v>
      </c>
      <c r="G67" s="2">
        <v>36.803375000000003</v>
      </c>
      <c r="H67" s="3">
        <v>1493.0547819999999</v>
      </c>
      <c r="I67" s="3">
        <v>262.89844499999998</v>
      </c>
      <c r="J67">
        <v>7.8906000000000004E-2</v>
      </c>
      <c r="K67" t="e">
        <f>VLOOKUP(A67,Channel_xs_widths!$D$2:$E$279,2,FALSE)</f>
        <v>#N/A</v>
      </c>
      <c r="O67" s="5">
        <v>11579.1258</v>
      </c>
      <c r="P67" s="5">
        <f t="shared" si="3"/>
        <v>-430.61408999999998</v>
      </c>
      <c r="Q67">
        <v>289.04480796899998</v>
      </c>
      <c r="R67" s="3" t="e">
        <f>AVERAGE(Q59:Q67)</f>
        <v>#N/A</v>
      </c>
      <c r="T67">
        <v>0</v>
      </c>
      <c r="U67" s="2"/>
      <c r="V67" s="2"/>
      <c r="W67" s="5">
        <v>11774.788</v>
      </c>
      <c r="X67">
        <v>132.96627953699999</v>
      </c>
      <c r="AA67" s="13" t="s">
        <v>55</v>
      </c>
      <c r="AB67" s="3">
        <v>-431.38961799999998</v>
      </c>
      <c r="AC67" s="2">
        <v>-121.885485</v>
      </c>
      <c r="AD67" s="2">
        <v>36.797828000000003</v>
      </c>
    </row>
    <row r="68" spans="1:30" ht="45">
      <c r="A68" s="5">
        <v>1512.3257000000001</v>
      </c>
      <c r="B68" s="3">
        <v>-115.988696</v>
      </c>
      <c r="F68" s="2">
        <v>-121.80183700000001</v>
      </c>
      <c r="G68" s="2">
        <v>36.803345</v>
      </c>
      <c r="H68" s="3">
        <v>1523.096272</v>
      </c>
      <c r="I68" s="3">
        <v>262.89864799999998</v>
      </c>
      <c r="J68">
        <v>6.3009999999999997E-2</v>
      </c>
      <c r="K68" t="e">
        <f>VLOOKUP(A68,Channel_xs_widths!$D$2:$E$279,2,FALSE)</f>
        <v>#N/A</v>
      </c>
      <c r="O68" s="5">
        <v>11774.788</v>
      </c>
      <c r="P68" s="5">
        <f t="shared" si="3"/>
        <v>-431.38961799999998</v>
      </c>
      <c r="Q68">
        <v>132.96627953699999</v>
      </c>
      <c r="R68" s="3" t="e">
        <f>AVERAGE(Q60:Q68)</f>
        <v>#N/A</v>
      </c>
      <c r="T68">
        <v>0</v>
      </c>
      <c r="U68" s="2"/>
      <c r="V68" s="2"/>
      <c r="W68" s="5">
        <v>11981.727199999999</v>
      </c>
      <c r="X68">
        <v>140.50342453499999</v>
      </c>
      <c r="AA68" s="13" t="s">
        <v>56</v>
      </c>
      <c r="AB68" s="3">
        <v>-437.35253899999998</v>
      </c>
      <c r="AC68" s="2">
        <v>-121.88765600000001</v>
      </c>
      <c r="AD68" s="2">
        <v>36.798008000000003</v>
      </c>
    </row>
    <row r="69" spans="1:30">
      <c r="A69" s="5">
        <v>1532.3108</v>
      </c>
      <c r="B69" s="3">
        <v>-117.17927</v>
      </c>
      <c r="F69" s="2">
        <v>-121.80206</v>
      </c>
      <c r="G69" s="2">
        <v>36.803325000000001</v>
      </c>
      <c r="H69" s="3">
        <v>1543.116804</v>
      </c>
      <c r="I69" s="3">
        <v>262.89881700000001</v>
      </c>
      <c r="J69">
        <v>6.3461000000000004E-2</v>
      </c>
      <c r="K69" t="e">
        <f>VLOOKUP(A69,Channel_xs_widths!$D$2:$E$279,2,FALSE)</f>
        <v>#N/A</v>
      </c>
      <c r="O69" s="5">
        <v>11981.727199999999</v>
      </c>
      <c r="P69" s="5">
        <f t="shared" si="3"/>
        <v>-437.35253899999998</v>
      </c>
      <c r="Q69">
        <v>140.50342453499999</v>
      </c>
      <c r="R69" s="3" t="e">
        <f>AVERAGE(Q61:Q69)</f>
        <v>#N/A</v>
      </c>
      <c r="T69">
        <v>0</v>
      </c>
      <c r="U69" s="2"/>
      <c r="V69" s="2"/>
      <c r="W69" s="5">
        <v>12173.4519</v>
      </c>
      <c r="X69">
        <v>153.82332084199999</v>
      </c>
      <c r="AB69" s="3">
        <v>-441.370361</v>
      </c>
      <c r="AC69" s="2">
        <v>-121.889548</v>
      </c>
      <c r="AD69" s="2">
        <v>36.797376999999997</v>
      </c>
    </row>
    <row r="70" spans="1:30">
      <c r="A70" s="5">
        <v>1542.4408000000001</v>
      </c>
      <c r="B70" s="3">
        <v>-117.899835</v>
      </c>
      <c r="F70" s="2">
        <v>-121.802171</v>
      </c>
      <c r="G70" s="2">
        <v>36.803306999999997</v>
      </c>
      <c r="H70" s="3">
        <v>1553.2723490000001</v>
      </c>
      <c r="I70" s="3">
        <v>257.89669600000002</v>
      </c>
      <c r="J70">
        <v>6.5592999999999999E-2</v>
      </c>
      <c r="K70" t="e">
        <f>VLOOKUP(A70,Channel_xs_widths!$D$2:$E$279,2,FALSE)</f>
        <v>#N/A</v>
      </c>
      <c r="O70" s="5">
        <v>12173.4519</v>
      </c>
      <c r="P70" s="5">
        <f t="shared" si="3"/>
        <v>-441.370361</v>
      </c>
      <c r="Q70">
        <v>153.82332084199999</v>
      </c>
      <c r="R70" s="3" t="e">
        <f>AVERAGE(Q64:Q70)</f>
        <v>#N/A</v>
      </c>
      <c r="T70">
        <v>0</v>
      </c>
      <c r="U70" s="2"/>
      <c r="V70" s="2"/>
      <c r="W70" s="5">
        <v>12367.9138</v>
      </c>
      <c r="X70">
        <v>228.470289624</v>
      </c>
      <c r="AB70" s="3">
        <v>-445.94632000000001</v>
      </c>
      <c r="AC70" s="2">
        <v>-121.891329</v>
      </c>
      <c r="AD70" s="2">
        <v>36.796399000000001</v>
      </c>
    </row>
    <row r="71" spans="1:30">
      <c r="A71" s="5">
        <v>1572.8306</v>
      </c>
      <c r="B71" s="3">
        <v>-119.837091</v>
      </c>
      <c r="F71" s="2">
        <v>-121.802505</v>
      </c>
      <c r="G71" s="2">
        <v>36.803252999999998</v>
      </c>
      <c r="H71" s="3">
        <v>1583.723896</v>
      </c>
      <c r="I71" s="3">
        <v>257.89683500000001</v>
      </c>
      <c r="J71">
        <v>6.6488000000000005E-2</v>
      </c>
      <c r="K71" t="e">
        <f>VLOOKUP(A71,Channel_xs_widths!$D$2:$E$279,2,FALSE)</f>
        <v>#N/A</v>
      </c>
      <c r="O71" s="5">
        <v>12367.9138</v>
      </c>
      <c r="P71" s="5">
        <f t="shared" si="3"/>
        <v>-445.94632000000001</v>
      </c>
      <c r="Q71">
        <v>228.470289624</v>
      </c>
      <c r="R71" s="3" t="e">
        <f>AVERAGE(Q65:Q71)</f>
        <v>#N/A</v>
      </c>
      <c r="T71">
        <v>0</v>
      </c>
      <c r="U71" s="2"/>
      <c r="V71" s="2"/>
      <c r="W71" s="5">
        <v>12566.331</v>
      </c>
      <c r="X71">
        <v>383.40875388500001</v>
      </c>
      <c r="AB71" s="3">
        <v>-449.561172</v>
      </c>
      <c r="AC71" s="2">
        <v>-121.892999</v>
      </c>
      <c r="AD71" s="2">
        <v>36.795259000000001</v>
      </c>
    </row>
    <row r="72" spans="1:30">
      <c r="A72" s="5">
        <v>1582.9606000000001</v>
      </c>
      <c r="B72" s="3">
        <v>-120.593913</v>
      </c>
      <c r="F72" s="2">
        <v>-121.802616</v>
      </c>
      <c r="G72" s="2">
        <v>36.803235000000001</v>
      </c>
      <c r="H72" s="3">
        <v>1593.8820860000001</v>
      </c>
      <c r="I72" s="3">
        <v>257.896974</v>
      </c>
      <c r="J72">
        <v>7.1301000000000003E-2</v>
      </c>
      <c r="K72" t="e">
        <f>VLOOKUP(A72,Channel_xs_widths!$D$2:$E$279,2,FALSE)</f>
        <v>#N/A</v>
      </c>
      <c r="O72" s="5">
        <v>12566.331</v>
      </c>
      <c r="P72" s="5">
        <f t="shared" si="3"/>
        <v>-449.561172</v>
      </c>
      <c r="Q72">
        <v>383.40875388500001</v>
      </c>
      <c r="R72" s="3">
        <f t="shared" si="1"/>
        <v>221.36947939866664</v>
      </c>
      <c r="T72">
        <v>0</v>
      </c>
      <c r="U72" s="2"/>
      <c r="V72" s="2"/>
      <c r="W72" s="5">
        <v>12773.668</v>
      </c>
      <c r="X72">
        <v>504.90469889799999</v>
      </c>
      <c r="AB72" s="3">
        <v>-454.96814000000001</v>
      </c>
      <c r="AC72" s="2">
        <v>-121.89511299999999</v>
      </c>
      <c r="AD72" s="2">
        <v>36.794493000000003</v>
      </c>
    </row>
    <row r="73" spans="1:30">
      <c r="A73" s="5">
        <v>1603.2204999999999</v>
      </c>
      <c r="B73" s="3">
        <v>-122.003922</v>
      </c>
      <c r="F73" s="2">
        <v>-121.80283900000001</v>
      </c>
      <c r="G73" s="2">
        <v>36.803198999999999</v>
      </c>
      <c r="H73" s="3">
        <v>1614.191014</v>
      </c>
      <c r="I73" s="3">
        <v>257.89707900000002</v>
      </c>
      <c r="J73">
        <v>4.8856999999999998E-2</v>
      </c>
      <c r="K73">
        <f>VLOOKUP(A73,Channel_xs_widths!$D$2:$E$279,2,FALSE)</f>
        <v>441.54028721399999</v>
      </c>
      <c r="O73" s="5">
        <v>12773.668</v>
      </c>
      <c r="P73" s="5">
        <f t="shared" si="3"/>
        <v>-454.96814000000001</v>
      </c>
      <c r="Q73">
        <v>504.90469889799999</v>
      </c>
      <c r="R73" s="3">
        <f t="shared" si="1"/>
        <v>257.3461278868333</v>
      </c>
      <c r="T73">
        <v>0</v>
      </c>
      <c r="U73" s="2"/>
      <c r="V73" s="2"/>
      <c r="W73" s="5">
        <v>12969.259400000001</v>
      </c>
      <c r="X73">
        <v>466.49615368000002</v>
      </c>
      <c r="AB73" s="3">
        <v>-458.93884300000002</v>
      </c>
      <c r="AC73" s="2">
        <v>-121.897228</v>
      </c>
      <c r="AD73" s="2">
        <v>36.794403000000003</v>
      </c>
    </row>
    <row r="74" spans="1:30">
      <c r="A74" s="5">
        <v>1633.6104</v>
      </c>
      <c r="B74" s="3">
        <v>-123.068487</v>
      </c>
      <c r="F74" s="2">
        <v>-121.803173</v>
      </c>
      <c r="G74" s="2">
        <v>36.803145000000001</v>
      </c>
      <c r="H74" s="3">
        <v>1644.599553</v>
      </c>
      <c r="I74" s="3">
        <v>257.89725299999998</v>
      </c>
      <c r="J74">
        <v>3.6063999999999999E-2</v>
      </c>
      <c r="K74" t="e">
        <f>VLOOKUP(A74,Channel_xs_widths!$D$2:$E$279,2,FALSE)</f>
        <v>#N/A</v>
      </c>
      <c r="O74" s="5">
        <v>12969.259400000001</v>
      </c>
      <c r="P74" s="5">
        <f t="shared" si="3"/>
        <v>-458.93884300000002</v>
      </c>
      <c r="Q74">
        <v>466.49615368000002</v>
      </c>
      <c r="R74" s="3">
        <f t="shared" si="1"/>
        <v>312.93444024399997</v>
      </c>
      <c r="T74">
        <v>0</v>
      </c>
      <c r="U74" s="2"/>
      <c r="V74" s="2"/>
      <c r="W74" s="5">
        <v>13185.3038</v>
      </c>
      <c r="X74">
        <v>347.69360893300001</v>
      </c>
      <c r="AB74" s="3">
        <v>-466.467489</v>
      </c>
      <c r="AC74" s="2">
        <v>-121.897853</v>
      </c>
      <c r="AD74" s="2">
        <v>36.796205999999998</v>
      </c>
    </row>
    <row r="75" spans="1:30">
      <c r="A75" s="5">
        <v>1664.0002999999999</v>
      </c>
      <c r="B75" s="3">
        <v>-124.19589000000001</v>
      </c>
      <c r="F75" s="2">
        <v>-121.803507</v>
      </c>
      <c r="G75" s="2">
        <v>36.803091000000002</v>
      </c>
      <c r="H75" s="3">
        <v>1675.0103750000001</v>
      </c>
      <c r="I75" s="3">
        <v>257.89746200000002</v>
      </c>
      <c r="J75">
        <v>2.3345000000000001E-2</v>
      </c>
      <c r="K75" t="e">
        <f>VLOOKUP(A75,Channel_xs_widths!$D$2:$E$279,2,FALSE)</f>
        <v>#N/A</v>
      </c>
      <c r="O75" s="5">
        <v>13185.3038</v>
      </c>
      <c r="P75" s="5">
        <f t="shared" si="3"/>
        <v>-466.467489</v>
      </c>
      <c r="Q75">
        <v>347.69360893300001</v>
      </c>
      <c r="R75" s="3">
        <f t="shared" si="1"/>
        <v>347.46613764366674</v>
      </c>
      <c r="T75">
        <v>0</v>
      </c>
      <c r="U75" s="2"/>
      <c r="V75" s="2"/>
      <c r="W75" s="5">
        <v>13370.180700000001</v>
      </c>
      <c r="X75">
        <v>243.02026713999999</v>
      </c>
      <c r="AB75" s="3">
        <v>-472.683695</v>
      </c>
      <c r="AC75" s="2">
        <v>-121.89734</v>
      </c>
      <c r="AD75" s="2">
        <v>36.797738000000003</v>
      </c>
    </row>
    <row r="76" spans="1:30">
      <c r="A76" s="5">
        <v>1684.2602999999999</v>
      </c>
      <c r="B76" s="3">
        <v>-124.250916</v>
      </c>
      <c r="F76" s="2">
        <v>-121.80373</v>
      </c>
      <c r="G76" s="2">
        <v>36.803055000000001</v>
      </c>
      <c r="H76" s="3">
        <v>1695.2704040000001</v>
      </c>
      <c r="I76" s="3">
        <v>257.89763599999998</v>
      </c>
      <c r="J76">
        <v>1.7198999999999999E-2</v>
      </c>
      <c r="K76" t="e">
        <f>VLOOKUP(A76,Channel_xs_widths!$D$2:$E$279,2,FALSE)</f>
        <v>#N/A</v>
      </c>
      <c r="O76" s="5">
        <v>13370.180700000001</v>
      </c>
      <c r="P76" s="5">
        <f t="shared" si="3"/>
        <v>-472.683695</v>
      </c>
      <c r="Q76">
        <v>243.02026713999999</v>
      </c>
      <c r="R76" s="3">
        <f t="shared" si="1"/>
        <v>362.33229535999999</v>
      </c>
      <c r="T76">
        <v>0</v>
      </c>
      <c r="U76" s="2"/>
      <c r="V76" s="2"/>
      <c r="W76" s="5">
        <v>13590.4457</v>
      </c>
      <c r="X76">
        <v>237.28874048200001</v>
      </c>
      <c r="AB76" s="3">
        <v>-477.46423299999998</v>
      </c>
      <c r="AC76" s="2">
        <v>-121.895737</v>
      </c>
      <c r="AD76" s="2">
        <v>36.79918</v>
      </c>
    </row>
    <row r="77" spans="1:30">
      <c r="A77" s="5">
        <v>1694.3902</v>
      </c>
      <c r="B77" s="3">
        <v>-124.71857900000001</v>
      </c>
      <c r="F77" s="2">
        <v>-121.80384100000001</v>
      </c>
      <c r="G77" s="2">
        <v>36.803037000000003</v>
      </c>
      <c r="H77" s="3">
        <v>1705.411173</v>
      </c>
      <c r="I77" s="3">
        <v>257.89774</v>
      </c>
      <c r="J77">
        <v>3.5699000000000002E-2</v>
      </c>
      <c r="K77" t="e">
        <f>VLOOKUP(A77,Channel_xs_widths!$D$2:$E$279,2,FALSE)</f>
        <v>#N/A</v>
      </c>
      <c r="O77" s="5">
        <v>13590.4457</v>
      </c>
      <c r="P77" s="5">
        <f t="shared" si="3"/>
        <v>-477.46423299999998</v>
      </c>
      <c r="Q77">
        <v>237.28874048200001</v>
      </c>
      <c r="R77" s="3">
        <f t="shared" si="1"/>
        <v>363.80203716966662</v>
      </c>
      <c r="T77">
        <v>0</v>
      </c>
      <c r="U77" s="2"/>
      <c r="V77" s="2"/>
      <c r="W77" s="5">
        <v>13781.9998</v>
      </c>
      <c r="X77">
        <v>148.80750376399999</v>
      </c>
      <c r="AB77" s="3">
        <v>-482.73734999999999</v>
      </c>
      <c r="AC77" s="2">
        <v>-121.897006</v>
      </c>
      <c r="AD77" s="2">
        <v>36.800125999999999</v>
      </c>
    </row>
    <row r="78" spans="1:30">
      <c r="A78" s="5">
        <v>1724.7801999999999</v>
      </c>
      <c r="B78" s="3">
        <v>-125.697453</v>
      </c>
      <c r="F78" s="2">
        <v>-121.804175</v>
      </c>
      <c r="G78" s="2">
        <v>36.802982999999998</v>
      </c>
      <c r="H78" s="3">
        <v>1735.816887</v>
      </c>
      <c r="I78" s="3">
        <v>257.89787999999999</v>
      </c>
      <c r="J78">
        <v>2.9224E-2</v>
      </c>
      <c r="K78" t="e">
        <f>VLOOKUP(A78,Channel_xs_widths!$D$2:$E$279,2,FALSE)</f>
        <v>#N/A</v>
      </c>
      <c r="O78" s="5">
        <v>13781.9998</v>
      </c>
      <c r="P78" s="5">
        <f t="shared" si="3"/>
        <v>-482.73734999999999</v>
      </c>
      <c r="Q78">
        <v>148.80750376399999</v>
      </c>
      <c r="R78" s="3">
        <f t="shared" si="1"/>
        <v>324.70182881616665</v>
      </c>
      <c r="T78">
        <v>0</v>
      </c>
      <c r="U78" s="2"/>
      <c r="V78" s="2"/>
      <c r="W78" s="5">
        <v>13964.663200000001</v>
      </c>
      <c r="X78">
        <v>101.04366209600001</v>
      </c>
      <c r="AB78" s="3">
        <v>-487.60409900000002</v>
      </c>
      <c r="AC78" s="2">
        <v>-121.89900900000001</v>
      </c>
      <c r="AD78" s="2">
        <v>36.800021000000001</v>
      </c>
    </row>
    <row r="79" spans="1:30">
      <c r="A79" s="5">
        <v>1734.9102</v>
      </c>
      <c r="B79" s="3">
        <v>-125.90272</v>
      </c>
      <c r="F79" s="2">
        <v>-121.804286</v>
      </c>
      <c r="G79" s="2">
        <v>36.802965</v>
      </c>
      <c r="H79" s="3">
        <v>1745.9489550000001</v>
      </c>
      <c r="I79" s="3">
        <v>257.89801899999998</v>
      </c>
      <c r="J79">
        <v>1.0862999999999999E-2</v>
      </c>
      <c r="K79" t="e">
        <f>VLOOKUP(A79,Channel_xs_widths!$D$2:$E$279,2,FALSE)</f>
        <v>#N/A</v>
      </c>
      <c r="O79" s="5">
        <v>13964.663200000001</v>
      </c>
      <c r="P79" s="5">
        <f t="shared" si="3"/>
        <v>-487.60409900000002</v>
      </c>
      <c r="Q79">
        <v>101.04366209600001</v>
      </c>
      <c r="R79" s="3">
        <f t="shared" si="1"/>
        <v>257.39165601583335</v>
      </c>
      <c r="T79">
        <v>0</v>
      </c>
      <c r="U79" s="2"/>
      <c r="V79" s="2"/>
      <c r="W79" s="5">
        <v>14185.410400000001</v>
      </c>
      <c r="X79">
        <v>136.40624381999999</v>
      </c>
      <c r="AB79" s="3">
        <v>-489.59225500000002</v>
      </c>
      <c r="AC79" s="2">
        <v>-121.90101300000001</v>
      </c>
      <c r="AD79" s="2">
        <v>36.798909000000002</v>
      </c>
    </row>
    <row r="80" spans="1:30">
      <c r="A80" s="5">
        <v>1755.1702</v>
      </c>
      <c r="B80" s="3">
        <v>-126.02757200000001</v>
      </c>
      <c r="F80" s="2">
        <v>-121.804509</v>
      </c>
      <c r="G80" s="2">
        <v>36.802928999999999</v>
      </c>
      <c r="H80" s="3">
        <v>1766.2093219999999</v>
      </c>
      <c r="I80" s="3">
        <v>257.898123</v>
      </c>
      <c r="J80">
        <v>2.3180000000000002E-3</v>
      </c>
      <c r="K80" t="e">
        <f>VLOOKUP(A80,Channel_xs_widths!$D$2:$E$279,2,FALSE)</f>
        <v>#N/A</v>
      </c>
      <c r="O80" s="5">
        <v>14185.410400000001</v>
      </c>
      <c r="P80" s="5">
        <f t="shared" si="3"/>
        <v>-489.59225500000002</v>
      </c>
      <c r="Q80">
        <v>136.40624381999999</v>
      </c>
      <c r="R80" s="3">
        <f t="shared" ref="R80:R143" si="4">AVERAGE(Q75:Q80)</f>
        <v>202.37667103916661</v>
      </c>
      <c r="T80">
        <v>0</v>
      </c>
      <c r="U80" s="2"/>
      <c r="V80" s="2"/>
      <c r="W80" s="5">
        <v>14368.6122</v>
      </c>
      <c r="X80">
        <v>180.84580344099999</v>
      </c>
      <c r="AB80" s="3">
        <v>-493.27791300000001</v>
      </c>
      <c r="AC80" s="2">
        <v>-121.90246</v>
      </c>
      <c r="AD80" s="2">
        <v>36.797738000000003</v>
      </c>
    </row>
    <row r="81" spans="1:32">
      <c r="A81" s="5">
        <v>1785.5601999999999</v>
      </c>
      <c r="B81" s="3">
        <v>-125.785309</v>
      </c>
      <c r="F81" s="2">
        <v>-121.80484300000001</v>
      </c>
      <c r="G81" s="2">
        <v>36.802875</v>
      </c>
      <c r="H81" s="3">
        <v>1796.600277</v>
      </c>
      <c r="I81" s="3">
        <v>257.89829700000001</v>
      </c>
      <c r="J81">
        <v>2.0288E-2</v>
      </c>
      <c r="K81">
        <f>VLOOKUP(A81,Channel_xs_widths!$D$2:$E$279,2,FALSE)</f>
        <v>302.29744399100002</v>
      </c>
      <c r="O81" s="5">
        <v>14368.6122</v>
      </c>
      <c r="P81" s="5">
        <f t="shared" si="3"/>
        <v>-493.27791300000001</v>
      </c>
      <c r="Q81">
        <v>180.84580344099999</v>
      </c>
      <c r="R81" s="3">
        <f t="shared" si="4"/>
        <v>174.56870345716666</v>
      </c>
      <c r="T81">
        <v>0</v>
      </c>
      <c r="U81" s="2"/>
      <c r="V81" s="2"/>
      <c r="W81" s="5">
        <v>14778.409799999999</v>
      </c>
      <c r="X81">
        <v>206.46543749200001</v>
      </c>
      <c r="AB81" s="3">
        <v>-505.68365499999999</v>
      </c>
      <c r="AC81" s="2">
        <v>-121.906578</v>
      </c>
      <c r="AD81" s="2">
        <v>36.796475999999998</v>
      </c>
    </row>
    <row r="82" spans="1:32">
      <c r="A82" s="5">
        <v>1815.9502</v>
      </c>
      <c r="B82" s="3">
        <v>-127.260678</v>
      </c>
      <c r="F82" s="2">
        <v>-121.805177</v>
      </c>
      <c r="G82" s="2">
        <v>36.802821000000002</v>
      </c>
      <c r="H82" s="3">
        <v>1827.0260760000001</v>
      </c>
      <c r="I82" s="3">
        <v>257.898506</v>
      </c>
      <c r="J82">
        <v>5.2391E-2</v>
      </c>
      <c r="K82" t="e">
        <f>VLOOKUP(A82,Channel_xs_widths!$D$2:$E$279,2,FALSE)</f>
        <v>#N/A</v>
      </c>
      <c r="O82" s="5">
        <v>14778.409799999999</v>
      </c>
      <c r="P82" s="5">
        <f t="shared" si="3"/>
        <v>-505.68365499999999</v>
      </c>
      <c r="Q82">
        <v>206.46543749200001</v>
      </c>
      <c r="R82" s="3">
        <f t="shared" si="4"/>
        <v>168.47623184916668</v>
      </c>
      <c r="T82">
        <v>0</v>
      </c>
      <c r="U82" s="2"/>
      <c r="V82" s="2"/>
      <c r="W82" s="5">
        <v>14957.6139</v>
      </c>
      <c r="X82">
        <v>184.61371700000001</v>
      </c>
      <c r="AB82" s="3">
        <v>-509.92526199999998</v>
      </c>
      <c r="AC82" s="2">
        <v>-121.905688</v>
      </c>
      <c r="AD82" s="2">
        <v>36.795124000000001</v>
      </c>
    </row>
    <row r="83" spans="1:32">
      <c r="A83" s="5">
        <v>1836.2102</v>
      </c>
      <c r="B83" s="3">
        <v>-128.43890400000001</v>
      </c>
      <c r="F83" s="2">
        <v>-121.80539899999999</v>
      </c>
      <c r="G83" s="2">
        <v>36.802785</v>
      </c>
      <c r="H83" s="3">
        <v>1847.3203229999999</v>
      </c>
      <c r="I83" s="3">
        <v>257.89868000000001</v>
      </c>
      <c r="J83">
        <v>4.3471000000000003E-2</v>
      </c>
      <c r="K83" t="e">
        <f>VLOOKUP(A83,Channel_xs_widths!$D$2:$E$279,2,FALSE)</f>
        <v>#N/A</v>
      </c>
      <c r="O83" s="5">
        <v>14957.6139</v>
      </c>
      <c r="P83" s="5">
        <f t="shared" si="3"/>
        <v>-509.92526199999998</v>
      </c>
      <c r="Q83">
        <v>184.61371700000001</v>
      </c>
      <c r="R83" s="3">
        <f t="shared" si="4"/>
        <v>159.69706126883332</v>
      </c>
      <c r="T83">
        <v>0</v>
      </c>
      <c r="U83" s="2"/>
      <c r="V83" s="2"/>
      <c r="W83" s="5">
        <v>15169.814700000001</v>
      </c>
      <c r="X83">
        <v>270.91641197400003</v>
      </c>
      <c r="AB83" s="3">
        <v>-516.15047200000004</v>
      </c>
      <c r="AC83" s="2">
        <v>-121.904909</v>
      </c>
      <c r="AD83" s="2">
        <v>36.793322000000003</v>
      </c>
    </row>
    <row r="84" spans="1:32">
      <c r="A84" s="5">
        <v>1846.1504</v>
      </c>
      <c r="B84" s="3">
        <v>-128.573521</v>
      </c>
      <c r="F84" s="2">
        <v>-121.80551</v>
      </c>
      <c r="G84" s="2">
        <v>36.802788</v>
      </c>
      <c r="H84" s="3">
        <v>1857.2614060000001</v>
      </c>
      <c r="I84" s="3">
        <v>271.79094500000002</v>
      </c>
      <c r="J84">
        <v>5.1725E-2</v>
      </c>
      <c r="K84" t="e">
        <f>VLOOKUP(A84,Channel_xs_widths!$D$2:$E$279,2,FALSE)</f>
        <v>#N/A</v>
      </c>
      <c r="O84" s="5">
        <v>15169.814700000001</v>
      </c>
      <c r="P84" s="5">
        <f t="shared" si="3"/>
        <v>-516.15047200000004</v>
      </c>
      <c r="Q84">
        <v>270.91641197400003</v>
      </c>
      <c r="R84" s="3">
        <f t="shared" si="4"/>
        <v>180.04854597049999</v>
      </c>
      <c r="T84">
        <v>0</v>
      </c>
      <c r="U84" s="2"/>
      <c r="V84" s="2"/>
      <c r="W84" s="5">
        <v>15374.982099999999</v>
      </c>
      <c r="X84">
        <v>274.86674923599998</v>
      </c>
      <c r="AB84" s="3">
        <v>-522.091003</v>
      </c>
      <c r="AC84" s="2">
        <v>-121.904055</v>
      </c>
      <c r="AD84" s="2">
        <v>36.791609000000001</v>
      </c>
    </row>
    <row r="85" spans="1:32">
      <c r="A85" s="5">
        <v>1875.9709</v>
      </c>
      <c r="B85" s="3">
        <v>-130.49551500000001</v>
      </c>
      <c r="F85" s="2">
        <v>-121.80584399999999</v>
      </c>
      <c r="G85" s="2">
        <v>36.802799999999998</v>
      </c>
      <c r="H85" s="3">
        <v>1887.143791</v>
      </c>
      <c r="I85" s="3">
        <v>271.79107800000003</v>
      </c>
      <c r="J85">
        <v>7.2860999999999995E-2</v>
      </c>
      <c r="K85" t="e">
        <f>VLOOKUP(A85,Channel_xs_widths!$D$2:$E$279,2,FALSE)</f>
        <v>#N/A</v>
      </c>
      <c r="O85" s="5">
        <v>15374.982099999999</v>
      </c>
      <c r="P85" s="5">
        <f t="shared" si="3"/>
        <v>-522.091003</v>
      </c>
      <c r="Q85">
        <v>274.86674923599998</v>
      </c>
      <c r="R85" s="3">
        <f t="shared" si="4"/>
        <v>209.01906049383334</v>
      </c>
      <c r="T85">
        <v>0</v>
      </c>
      <c r="U85" s="2"/>
      <c r="V85" s="2"/>
      <c r="W85" s="5">
        <v>15574.828600000001</v>
      </c>
      <c r="X85">
        <v>155.08807265900001</v>
      </c>
      <c r="AB85" s="3">
        <v>-527.54269399999998</v>
      </c>
      <c r="AC85" s="2">
        <v>-121.903183</v>
      </c>
      <c r="AD85" s="2">
        <v>36.789987000000004</v>
      </c>
    </row>
    <row r="86" spans="1:32">
      <c r="A86" s="5">
        <v>1905.7914000000001</v>
      </c>
      <c r="B86" s="3">
        <v>-132.91904500000001</v>
      </c>
      <c r="F86" s="2">
        <v>-121.806178</v>
      </c>
      <c r="G86" s="2">
        <v>36.802812000000003</v>
      </c>
      <c r="H86" s="3">
        <v>1917.0626139999999</v>
      </c>
      <c r="I86" s="3">
        <v>271.79127899999997</v>
      </c>
      <c r="J86">
        <v>3.9431000000000001E-2</v>
      </c>
      <c r="K86" t="e">
        <f>VLOOKUP(A86,Channel_xs_widths!$D$2:$E$279,2,FALSE)</f>
        <v>#N/A</v>
      </c>
      <c r="O86" s="5">
        <v>15406.579400000001</v>
      </c>
      <c r="P86" s="5">
        <f t="shared" si="3"/>
        <v>-522.68055600000002</v>
      </c>
      <c r="Q86">
        <v>255.92880047329345</v>
      </c>
      <c r="R86" s="3">
        <f t="shared" si="4"/>
        <v>228.93948660271562</v>
      </c>
      <c r="S86" t="s">
        <v>5</v>
      </c>
      <c r="T86" t="e">
        <v>#N/A</v>
      </c>
      <c r="U86" s="2"/>
      <c r="V86" s="2"/>
      <c r="W86" s="5">
        <v>15755.110199999999</v>
      </c>
      <c r="X86">
        <v>202.567791261</v>
      </c>
      <c r="AB86" s="3">
        <v>-531.48417199999994</v>
      </c>
      <c r="AC86" s="2">
        <v>-121.903128</v>
      </c>
      <c r="AD86" s="2">
        <v>36.788364999999999</v>
      </c>
    </row>
    <row r="87" spans="1:32">
      <c r="A87" s="5">
        <v>1935.6119000000001</v>
      </c>
      <c r="B87" s="3">
        <v>-132.84721400000001</v>
      </c>
      <c r="F87" s="2">
        <v>-121.806512</v>
      </c>
      <c r="G87" s="2">
        <v>36.802824000000001</v>
      </c>
      <c r="H87" s="3">
        <v>1946.883198</v>
      </c>
      <c r="I87" s="3">
        <v>271.79147899999998</v>
      </c>
      <c r="J87">
        <v>5.2006999999999998E-2</v>
      </c>
      <c r="K87" t="e">
        <f>VLOOKUP(A87,Channel_xs_widths!$D$2:$E$279,2,FALSE)</f>
        <v>#N/A</v>
      </c>
      <c r="O87" s="5">
        <v>15438.1767</v>
      </c>
      <c r="P87" s="5">
        <f t="shared" si="3"/>
        <v>-523.27011400000004</v>
      </c>
      <c r="Q87">
        <v>236.99085171058505</v>
      </c>
      <c r="R87" s="3">
        <f t="shared" si="4"/>
        <v>238.29699464764644</v>
      </c>
      <c r="S87" t="s">
        <v>6</v>
      </c>
      <c r="T87" t="e">
        <v>#N/A</v>
      </c>
      <c r="U87" s="2"/>
      <c r="V87" s="2"/>
      <c r="W87" s="5">
        <v>15815.101699999999</v>
      </c>
      <c r="X87">
        <v>213.1569501180654</v>
      </c>
      <c r="AA87" t="s">
        <v>7</v>
      </c>
      <c r="AB87" s="3">
        <v>-531.97251400000005</v>
      </c>
      <c r="AC87" s="2">
        <v>-121.903128</v>
      </c>
      <c r="AD87" s="2">
        <v>36.787824000000001</v>
      </c>
      <c r="AF87" s="5"/>
    </row>
    <row r="88" spans="1:32">
      <c r="A88" s="5">
        <v>1965.4323999999999</v>
      </c>
      <c r="B88" s="3">
        <v>-136.020803</v>
      </c>
      <c r="F88" s="2">
        <v>-121.80684599999999</v>
      </c>
      <c r="G88" s="2">
        <v>36.802835999999999</v>
      </c>
      <c r="H88" s="3">
        <v>1976.8720840000001</v>
      </c>
      <c r="I88" s="3">
        <v>271.79167899999999</v>
      </c>
      <c r="J88">
        <v>6.9165000000000004E-2</v>
      </c>
      <c r="K88" t="e">
        <f>VLOOKUP(A88,Channel_xs_widths!$D$2:$E$279,2,FALSE)</f>
        <v>#N/A</v>
      </c>
      <c r="O88" s="5">
        <v>15574.828600000001</v>
      </c>
      <c r="P88" s="5">
        <f t="shared" si="3"/>
        <v>-527.54269399999998</v>
      </c>
      <c r="Q88">
        <v>155.08807265900001</v>
      </c>
      <c r="R88" s="3">
        <f t="shared" si="4"/>
        <v>229.7341005088131</v>
      </c>
      <c r="T88">
        <v>0</v>
      </c>
      <c r="U88" s="2"/>
      <c r="V88" s="2"/>
      <c r="W88" s="5">
        <v>15965.326499999999</v>
      </c>
      <c r="X88">
        <v>239.673277789</v>
      </c>
      <c r="AB88" s="3">
        <v>-534.10617100000002</v>
      </c>
      <c r="AC88" s="2">
        <v>-121.903183</v>
      </c>
      <c r="AD88" s="2">
        <v>36.786472000000003</v>
      </c>
      <c r="AF88" s="5"/>
    </row>
    <row r="89" spans="1:32">
      <c r="A89" s="5">
        <v>1995.2528</v>
      </c>
      <c r="B89" s="3">
        <v>-136.97225399999999</v>
      </c>
      <c r="F89" s="2">
        <v>-121.80718</v>
      </c>
      <c r="G89" s="2">
        <v>36.802847</v>
      </c>
      <c r="H89" s="3">
        <v>2006.7077420000001</v>
      </c>
      <c r="I89" s="3">
        <v>271.79187899999999</v>
      </c>
      <c r="J89">
        <v>4.9661999999999998E-2</v>
      </c>
      <c r="K89">
        <f>VLOOKUP(A89,Channel_xs_widths!$D$2:$E$279,2,FALSE)</f>
        <v>185.80532421300001</v>
      </c>
      <c r="O89" s="5">
        <v>15755.110199999999</v>
      </c>
      <c r="P89" s="5">
        <f t="shared" si="3"/>
        <v>-531.48417199999994</v>
      </c>
      <c r="Q89">
        <v>202.567791261</v>
      </c>
      <c r="R89" s="3">
        <f t="shared" si="4"/>
        <v>232.72644621897973</v>
      </c>
      <c r="T89">
        <v>0</v>
      </c>
      <c r="U89" s="2"/>
      <c r="V89" s="2"/>
      <c r="W89" s="5">
        <v>16371.977699999999</v>
      </c>
      <c r="X89">
        <v>191.85436838499999</v>
      </c>
      <c r="AB89" s="3">
        <v>-548.64514199999996</v>
      </c>
      <c r="AC89" s="2">
        <v>-121.904129</v>
      </c>
      <c r="AD89" s="2">
        <v>36.782957000000003</v>
      </c>
    </row>
    <row r="90" spans="1:32">
      <c r="A90" s="5">
        <v>2025.0733</v>
      </c>
      <c r="B90" s="3">
        <v>-138.98270600000001</v>
      </c>
      <c r="F90" s="2">
        <v>-121.807514</v>
      </c>
      <c r="G90" s="2">
        <v>36.802858999999998</v>
      </c>
      <c r="H90" s="3">
        <v>2036.5959130000001</v>
      </c>
      <c r="I90" s="3">
        <v>271.79208</v>
      </c>
      <c r="J90">
        <v>6.0663000000000002E-2</v>
      </c>
      <c r="K90" t="e">
        <f>VLOOKUP(A90,Channel_xs_widths!$D$2:$E$279,2,FALSE)</f>
        <v>#N/A</v>
      </c>
      <c r="O90" s="5">
        <v>15815.101699999999</v>
      </c>
      <c r="P90" s="5">
        <f t="shared" si="3"/>
        <v>-531.97251400000005</v>
      </c>
      <c r="Q90">
        <v>213.1569501180654</v>
      </c>
      <c r="R90" s="3">
        <f t="shared" si="4"/>
        <v>223.09986924299065</v>
      </c>
      <c r="T90" t="s">
        <v>7</v>
      </c>
      <c r="U90" s="2"/>
      <c r="V90" s="2"/>
      <c r="W90" s="5">
        <v>16563.913499999999</v>
      </c>
      <c r="X90">
        <v>333.86087146300002</v>
      </c>
      <c r="AB90" s="3">
        <v>-551.79800399999999</v>
      </c>
      <c r="AC90" s="2">
        <v>-121.904742</v>
      </c>
      <c r="AD90" s="2">
        <v>36.781334999999999</v>
      </c>
    </row>
    <row r="91" spans="1:32">
      <c r="A91" s="5">
        <v>2054.8937999999998</v>
      </c>
      <c r="B91" s="3">
        <v>-140.590227</v>
      </c>
      <c r="F91" s="2">
        <v>-121.80784800000001</v>
      </c>
      <c r="G91" s="2">
        <v>36.802871000000003</v>
      </c>
      <c r="H91" s="3">
        <v>2066.4596790000001</v>
      </c>
      <c r="I91" s="3">
        <v>271.79228000000001</v>
      </c>
      <c r="J91">
        <v>3.9800000000000002E-2</v>
      </c>
      <c r="K91" t="e">
        <f>VLOOKUP(A91,Channel_xs_widths!$D$2:$E$279,2,FALSE)</f>
        <v>#N/A</v>
      </c>
      <c r="O91" s="5">
        <v>15965.326499999999</v>
      </c>
      <c r="P91" s="5">
        <f t="shared" si="3"/>
        <v>-534.10617100000002</v>
      </c>
      <c r="Q91">
        <v>239.673277789</v>
      </c>
      <c r="R91" s="3">
        <f t="shared" si="4"/>
        <v>217.23429066849064</v>
      </c>
      <c r="T91">
        <v>0</v>
      </c>
      <c r="U91" s="2"/>
      <c r="V91" s="2"/>
      <c r="W91" s="5">
        <v>16776.3007</v>
      </c>
      <c r="X91">
        <v>292.46660265000003</v>
      </c>
      <c r="AB91" s="3">
        <v>-557.49668399999996</v>
      </c>
      <c r="AC91" s="2">
        <v>-121.90401799999999</v>
      </c>
      <c r="AD91" s="2">
        <v>36.779893000000001</v>
      </c>
    </row>
    <row r="92" spans="1:32">
      <c r="A92" s="5">
        <v>2064.8339000000001</v>
      </c>
      <c r="B92" s="3">
        <v>-140.56516500000001</v>
      </c>
      <c r="F92" s="2">
        <v>-121.807959</v>
      </c>
      <c r="G92" s="2">
        <v>36.802875</v>
      </c>
      <c r="H92" s="3">
        <v>2076.3998660000002</v>
      </c>
      <c r="I92" s="3">
        <v>271.79241400000001</v>
      </c>
      <c r="J92">
        <v>5.2523E-2</v>
      </c>
      <c r="K92" t="e">
        <f>VLOOKUP(A92,Channel_xs_widths!$D$2:$E$279,2,FALSE)</f>
        <v>#N/A</v>
      </c>
      <c r="O92" s="5">
        <v>16371.977699999999</v>
      </c>
      <c r="P92" s="5">
        <f t="shared" si="3"/>
        <v>-548.64514199999996</v>
      </c>
      <c r="Q92">
        <v>191.85436838499999</v>
      </c>
      <c r="R92" s="3">
        <f t="shared" si="4"/>
        <v>206.55521865377509</v>
      </c>
      <c r="T92">
        <v>0</v>
      </c>
      <c r="U92" s="2"/>
      <c r="V92" s="2"/>
      <c r="W92" s="5">
        <v>16960.1495</v>
      </c>
      <c r="X92">
        <v>225.85780094399999</v>
      </c>
      <c r="AB92" s="3">
        <v>-560.81136100000003</v>
      </c>
      <c r="AC92" s="2">
        <v>-121.90257099999999</v>
      </c>
      <c r="AD92" s="2">
        <v>36.778720999999997</v>
      </c>
    </row>
    <row r="93" spans="1:32">
      <c r="A93" s="5">
        <v>2085.7840000000001</v>
      </c>
      <c r="B93" s="3">
        <v>-142.21266199999999</v>
      </c>
      <c r="F93" s="2">
        <v>-121.808182</v>
      </c>
      <c r="G93" s="2">
        <v>36.802815000000002</v>
      </c>
      <c r="H93" s="3">
        <v>2097.4146040000001</v>
      </c>
      <c r="I93" s="3">
        <v>250.73302799999999</v>
      </c>
      <c r="J93">
        <v>6.9733000000000003E-2</v>
      </c>
      <c r="K93" t="e">
        <f>VLOOKUP(A93,Channel_xs_widths!$D$2:$E$279,2,FALSE)</f>
        <v>#N/A</v>
      </c>
      <c r="O93" s="5">
        <v>16563.913499999999</v>
      </c>
      <c r="P93" s="5">
        <f t="shared" si="3"/>
        <v>-551.79800399999999</v>
      </c>
      <c r="Q93">
        <v>333.86087146300002</v>
      </c>
      <c r="R93" s="3">
        <f t="shared" si="4"/>
        <v>222.70022194584422</v>
      </c>
      <c r="T93">
        <v>0</v>
      </c>
      <c r="U93" s="2"/>
      <c r="V93" s="2"/>
      <c r="W93" s="5">
        <v>17169.422299999998</v>
      </c>
      <c r="X93">
        <v>175.22218028</v>
      </c>
      <c r="AB93" s="3">
        <v>-568.11141499999997</v>
      </c>
      <c r="AC93" s="2">
        <v>-121.900345</v>
      </c>
      <c r="AD93" s="2">
        <v>36.778129</v>
      </c>
    </row>
    <row r="94" spans="1:32">
      <c r="A94" s="5">
        <v>2117.2091</v>
      </c>
      <c r="B94" s="3">
        <v>-144.217421</v>
      </c>
      <c r="F94" s="2">
        <v>-121.808516</v>
      </c>
      <c r="G94" s="2">
        <v>36.802723999999998</v>
      </c>
      <c r="H94" s="3">
        <v>2128.9035990000002</v>
      </c>
      <c r="I94" s="3">
        <v>250.73321300000001</v>
      </c>
      <c r="J94">
        <v>6.2871999999999997E-2</v>
      </c>
      <c r="K94" t="e">
        <f>VLOOKUP(A94,Channel_xs_widths!$D$2:$E$279,2,FALSE)</f>
        <v>#N/A</v>
      </c>
      <c r="O94" s="5">
        <v>16776.3007</v>
      </c>
      <c r="P94" s="5">
        <f t="shared" si="3"/>
        <v>-557.49668399999996</v>
      </c>
      <c r="Q94">
        <v>292.46660265000003</v>
      </c>
      <c r="R94" s="3">
        <f t="shared" si="4"/>
        <v>245.5966436110109</v>
      </c>
      <c r="T94">
        <v>0</v>
      </c>
      <c r="U94" s="2"/>
      <c r="V94" s="2"/>
      <c r="W94" s="5">
        <v>17382.120299999999</v>
      </c>
      <c r="X94">
        <v>204.298298037</v>
      </c>
      <c r="AB94" s="3">
        <v>-575.12408400000004</v>
      </c>
      <c r="AC94" s="2">
        <v>-121.898341</v>
      </c>
      <c r="AD94" s="2">
        <v>36.777279</v>
      </c>
    </row>
    <row r="95" spans="1:32">
      <c r="A95" s="5">
        <v>2127.6842000000001</v>
      </c>
      <c r="B95" s="3">
        <v>-144.84701000000001</v>
      </c>
      <c r="F95" s="2">
        <v>-121.808627</v>
      </c>
      <c r="G95" s="2">
        <v>36.802694000000002</v>
      </c>
      <c r="H95" s="3">
        <v>2139.397547</v>
      </c>
      <c r="I95" s="3">
        <v>250.733361</v>
      </c>
      <c r="J95">
        <v>3.7921999999999997E-2</v>
      </c>
      <c r="K95" t="e">
        <f>VLOOKUP(A95,Channel_xs_widths!$D$2:$E$279,2,FALSE)</f>
        <v>#N/A</v>
      </c>
      <c r="O95" s="5">
        <v>16960.1495</v>
      </c>
      <c r="P95" s="5">
        <f t="shared" si="3"/>
        <v>-560.81136100000003</v>
      </c>
      <c r="Q95">
        <v>225.85780094399999</v>
      </c>
      <c r="R95" s="3">
        <f t="shared" si="4"/>
        <v>249.47831189151091</v>
      </c>
      <c r="T95">
        <v>0</v>
      </c>
      <c r="U95" s="2"/>
      <c r="V95" s="2"/>
      <c r="W95" s="5">
        <v>17558.324199999999</v>
      </c>
      <c r="X95">
        <v>149.375745986</v>
      </c>
      <c r="AB95" s="3">
        <v>-580.08224499999994</v>
      </c>
      <c r="AC95" s="2">
        <v>-121.898675</v>
      </c>
      <c r="AD95" s="2">
        <v>36.775792000000003</v>
      </c>
    </row>
    <row r="96" spans="1:32">
      <c r="A96" s="5">
        <v>2148.6343000000002</v>
      </c>
      <c r="B96" s="3">
        <v>-145.40913699999999</v>
      </c>
      <c r="F96" s="2">
        <v>-121.80885000000001</v>
      </c>
      <c r="G96" s="2">
        <v>36.802633999999998</v>
      </c>
      <c r="H96" s="3">
        <v>2160.3551870000001</v>
      </c>
      <c r="I96" s="3">
        <v>250.733473</v>
      </c>
      <c r="J96">
        <v>3.6187999999999998E-2</v>
      </c>
      <c r="K96" t="e">
        <f>VLOOKUP(A96,Channel_xs_widths!$D$2:$E$279,2,FALSE)</f>
        <v>#N/A</v>
      </c>
      <c r="O96" s="5">
        <v>17169.422299999998</v>
      </c>
      <c r="P96" s="5">
        <f t="shared" si="3"/>
        <v>-568.11141499999997</v>
      </c>
      <c r="Q96">
        <v>175.22218028</v>
      </c>
      <c r="R96" s="3">
        <f t="shared" si="4"/>
        <v>243.1558502518333</v>
      </c>
      <c r="S96" t="s">
        <v>7</v>
      </c>
      <c r="T96">
        <v>0</v>
      </c>
      <c r="U96" s="2"/>
      <c r="V96" s="2"/>
      <c r="W96" s="5">
        <v>17782.5461</v>
      </c>
      <c r="X96">
        <v>137.61794109799999</v>
      </c>
      <c r="AB96" s="3">
        <v>-586.567139</v>
      </c>
      <c r="AC96" s="2">
        <v>-121.900345</v>
      </c>
      <c r="AD96" s="2">
        <v>36.774304999999998</v>
      </c>
    </row>
    <row r="97" spans="1:30">
      <c r="A97" s="5">
        <v>2180.0594000000001</v>
      </c>
      <c r="B97" s="3">
        <v>-146.74237199999999</v>
      </c>
      <c r="F97" s="2">
        <v>-121.809184</v>
      </c>
      <c r="G97" s="2">
        <v>36.802543999999997</v>
      </c>
      <c r="H97" s="3">
        <v>2191.8086309999999</v>
      </c>
      <c r="I97" s="3">
        <v>250.73365799999999</v>
      </c>
      <c r="J97">
        <v>4.7388E-2</v>
      </c>
      <c r="K97">
        <f>VLOOKUP(A97,Channel_xs_widths!$D$2:$E$279,2,FALSE)</f>
        <v>164.50146440899999</v>
      </c>
      <c r="O97" s="5">
        <v>17382.120299999999</v>
      </c>
      <c r="P97" s="5">
        <f t="shared" si="3"/>
        <v>-575.12408400000004</v>
      </c>
      <c r="Q97">
        <v>204.298298037</v>
      </c>
      <c r="R97" s="3">
        <f t="shared" si="4"/>
        <v>237.26002029316666</v>
      </c>
      <c r="T97">
        <v>0</v>
      </c>
      <c r="U97" s="2"/>
      <c r="V97" s="2"/>
      <c r="W97" s="5">
        <v>17952.7752</v>
      </c>
      <c r="X97">
        <v>117.891327777</v>
      </c>
      <c r="AB97" s="3">
        <v>-593.07369000000006</v>
      </c>
      <c r="AC97" s="2">
        <v>-121.902126</v>
      </c>
      <c r="AD97" s="2">
        <v>36.773944999999998</v>
      </c>
    </row>
    <row r="98" spans="1:30">
      <c r="A98" s="5">
        <v>2211.4845999999998</v>
      </c>
      <c r="B98" s="3">
        <v>-148.387494</v>
      </c>
      <c r="F98" s="2">
        <v>-121.809518</v>
      </c>
      <c r="G98" s="2">
        <v>36.802453999999997</v>
      </c>
      <c r="H98" s="3">
        <v>2223.2768679999999</v>
      </c>
      <c r="I98" s="3">
        <v>250.73388</v>
      </c>
      <c r="J98">
        <v>5.7395000000000002E-2</v>
      </c>
      <c r="K98" t="e">
        <f>VLOOKUP(A98,Channel_xs_widths!$D$2:$E$279,2,FALSE)</f>
        <v>#N/A</v>
      </c>
      <c r="O98" s="5">
        <v>17558.324199999999</v>
      </c>
      <c r="P98" s="5">
        <f t="shared" si="3"/>
        <v>-580.08224499999994</v>
      </c>
      <c r="Q98">
        <v>149.375745986</v>
      </c>
      <c r="R98" s="3">
        <f t="shared" si="4"/>
        <v>230.18024989333335</v>
      </c>
      <c r="T98">
        <v>0</v>
      </c>
      <c r="U98" s="2"/>
      <c r="V98" s="2"/>
      <c r="W98" s="5">
        <v>18162.734499999999</v>
      </c>
      <c r="X98">
        <v>166.181567387</v>
      </c>
      <c r="AB98" s="3">
        <v>-597.22570800000005</v>
      </c>
      <c r="AC98" s="2">
        <v>-121.90446300000001</v>
      </c>
      <c r="AD98" s="2">
        <v>36.773944999999998</v>
      </c>
    </row>
    <row r="99" spans="1:30">
      <c r="A99" s="5">
        <v>2221.9596999999999</v>
      </c>
      <c r="B99" s="3">
        <v>-149.147232</v>
      </c>
      <c r="F99" s="2">
        <v>-121.809629</v>
      </c>
      <c r="G99" s="2">
        <v>36.802424000000002</v>
      </c>
      <c r="H99" s="3">
        <v>2233.779458</v>
      </c>
      <c r="I99" s="3">
        <v>250.734028</v>
      </c>
      <c r="J99">
        <v>3.5500000000000001E-4</v>
      </c>
      <c r="K99" t="e">
        <f>VLOOKUP(A99,Channel_xs_widths!$D$2:$E$279,2,FALSE)</f>
        <v>#N/A</v>
      </c>
      <c r="O99" s="5">
        <v>17782.5461</v>
      </c>
      <c r="P99" s="5">
        <f t="shared" si="3"/>
        <v>-586.567139</v>
      </c>
      <c r="Q99">
        <v>137.61794109799999</v>
      </c>
      <c r="R99" s="3">
        <f t="shared" si="4"/>
        <v>197.47309483250001</v>
      </c>
      <c r="T99">
        <v>0</v>
      </c>
      <c r="U99" s="2"/>
      <c r="V99" s="2"/>
      <c r="W99" s="5">
        <v>18363.8485</v>
      </c>
      <c r="X99">
        <v>200.42384628900001</v>
      </c>
      <c r="AB99" s="3">
        <v>-603.81616199999996</v>
      </c>
      <c r="AC99" s="2">
        <v>-121.906356</v>
      </c>
      <c r="AD99" s="2">
        <v>36.774845999999997</v>
      </c>
    </row>
    <row r="100" spans="1:30">
      <c r="A100" s="5">
        <v>2242.9099000000001</v>
      </c>
      <c r="B100" s="3">
        <v>-148.37633099999999</v>
      </c>
      <c r="F100" s="2">
        <v>-121.80985099999999</v>
      </c>
      <c r="G100" s="2">
        <v>36.802363999999997</v>
      </c>
      <c r="H100" s="3">
        <v>2254.743798</v>
      </c>
      <c r="I100" s="3">
        <v>250.734139</v>
      </c>
      <c r="J100">
        <v>4.2687000000000003E-2</v>
      </c>
      <c r="K100" t="e">
        <f>VLOOKUP(A100,Channel_xs_widths!$D$2:$E$279,2,FALSE)</f>
        <v>#N/A</v>
      </c>
      <c r="O100" s="5">
        <v>17952.7752</v>
      </c>
      <c r="P100" s="5">
        <f t="shared" si="3"/>
        <v>-593.07369000000006</v>
      </c>
      <c r="Q100">
        <v>117.891327777</v>
      </c>
      <c r="R100" s="3">
        <f t="shared" si="4"/>
        <v>168.37721568699999</v>
      </c>
      <c r="T100">
        <v>0</v>
      </c>
      <c r="U100" s="2"/>
      <c r="V100" s="2"/>
      <c r="W100" s="5">
        <v>18558.913400000001</v>
      </c>
      <c r="X100">
        <v>183.119275028</v>
      </c>
      <c r="AB100" s="3">
        <v>-608.88418000000001</v>
      </c>
      <c r="AC100" s="2">
        <v>-121.908292</v>
      </c>
      <c r="AD100" s="2">
        <v>36.775657000000002</v>
      </c>
    </row>
    <row r="101" spans="1:30">
      <c r="A101" s="5">
        <v>2253.3850000000002</v>
      </c>
      <c r="B101" s="3">
        <v>-147.80579599999999</v>
      </c>
      <c r="F101" s="2">
        <v>-121.809963</v>
      </c>
      <c r="G101" s="2">
        <v>36.802334000000002</v>
      </c>
      <c r="H101" s="3">
        <v>2265.2344090000001</v>
      </c>
      <c r="I101" s="3">
        <v>250.73425</v>
      </c>
      <c r="J101">
        <v>4.3053000000000001E-2</v>
      </c>
      <c r="K101" t="e">
        <f>VLOOKUP(A101,Channel_xs_widths!$D$2:$E$279,2,FALSE)</f>
        <v>#N/A</v>
      </c>
      <c r="O101" s="5">
        <v>18162.734499999999</v>
      </c>
      <c r="P101" s="5">
        <f t="shared" si="3"/>
        <v>-597.22570800000005</v>
      </c>
      <c r="Q101">
        <v>166.181567387</v>
      </c>
      <c r="R101" s="3">
        <f t="shared" si="4"/>
        <v>158.43117676083332</v>
      </c>
      <c r="T101">
        <v>0</v>
      </c>
      <c r="U101" s="2"/>
      <c r="V101" s="2"/>
      <c r="W101" s="5">
        <v>18750.800800000001</v>
      </c>
      <c r="X101">
        <v>157.71092863499999</v>
      </c>
      <c r="AB101" s="3">
        <v>-615.01945000000001</v>
      </c>
      <c r="AC101" s="2">
        <v>-121.91014</v>
      </c>
      <c r="AD101" s="2">
        <v>36.776378000000001</v>
      </c>
    </row>
    <row r="102" spans="1:30">
      <c r="A102" s="5">
        <v>2281.5697</v>
      </c>
      <c r="B102" s="3">
        <v>-150.04077100000001</v>
      </c>
      <c r="F102" s="2">
        <v>-121.810185</v>
      </c>
      <c r="G102" s="2">
        <v>36.802154000000002</v>
      </c>
      <c r="H102" s="3">
        <v>2293.5076640000002</v>
      </c>
      <c r="I102" s="3">
        <v>224.09134299999999</v>
      </c>
      <c r="J102">
        <v>7.9297000000000006E-2</v>
      </c>
      <c r="K102" t="e">
        <f>VLOOKUP(A102,Channel_xs_widths!$D$2:$E$279,2,FALSE)</f>
        <v>#N/A</v>
      </c>
      <c r="O102" s="5">
        <v>18363.8485</v>
      </c>
      <c r="P102" s="5">
        <f t="shared" si="3"/>
        <v>-603.81616199999996</v>
      </c>
      <c r="Q102">
        <v>200.42384628900001</v>
      </c>
      <c r="R102" s="3">
        <f t="shared" si="4"/>
        <v>162.631454429</v>
      </c>
      <c r="T102">
        <v>0</v>
      </c>
      <c r="U102" s="2"/>
      <c r="V102" s="2"/>
      <c r="W102" s="5">
        <v>18967.726299999998</v>
      </c>
      <c r="X102">
        <v>155.779160612</v>
      </c>
      <c r="AB102" s="3">
        <v>-621.07061799999997</v>
      </c>
      <c r="AC102" s="2">
        <v>-121.91236600000001</v>
      </c>
      <c r="AD102" s="2">
        <v>36.777144</v>
      </c>
    </row>
    <row r="103" spans="1:30">
      <c r="A103" s="5">
        <v>2281.5697</v>
      </c>
      <c r="B103" s="3">
        <v>-150.04077100000001</v>
      </c>
      <c r="F103" s="2">
        <v>-121.810185</v>
      </c>
      <c r="G103" s="2">
        <v>36.802154000000002</v>
      </c>
      <c r="H103" s="3">
        <v>2293.5076640000002</v>
      </c>
      <c r="I103" s="3">
        <v>229.93024299999999</v>
      </c>
      <c r="J103">
        <v>7.9666000000000001E-2</v>
      </c>
      <c r="K103" t="e">
        <f>VLOOKUP(A103,Channel_xs_widths!$D$2:$E$279,2,FALSE)</f>
        <v>#N/A</v>
      </c>
      <c r="O103" s="5">
        <v>18558.913400000001</v>
      </c>
      <c r="P103" s="5">
        <f t="shared" si="3"/>
        <v>-608.88418000000001</v>
      </c>
      <c r="Q103">
        <v>183.119275028</v>
      </c>
      <c r="R103" s="3">
        <f t="shared" si="4"/>
        <v>159.10161726083334</v>
      </c>
      <c r="T103">
        <v>0</v>
      </c>
      <c r="U103" s="2"/>
      <c r="V103" s="2"/>
      <c r="W103" s="5">
        <v>19173.124400000001</v>
      </c>
      <c r="X103">
        <v>191.58842380999999</v>
      </c>
      <c r="AB103" s="3">
        <v>-625.37196200000005</v>
      </c>
      <c r="AC103" s="2">
        <v>-121.91437000000001</v>
      </c>
      <c r="AD103" s="2">
        <v>36.778030000000001</v>
      </c>
    </row>
    <row r="104" spans="1:30">
      <c r="A104" s="5">
        <v>2323.8470000000002</v>
      </c>
      <c r="B104" s="3">
        <v>-153.408829</v>
      </c>
      <c r="F104" s="2">
        <v>-121.810519</v>
      </c>
      <c r="G104" s="2">
        <v>36.801882999999997</v>
      </c>
      <c r="H104" s="3">
        <v>2335.9188399999998</v>
      </c>
      <c r="I104" s="3">
        <v>224.091598</v>
      </c>
      <c r="J104">
        <v>7.9666000000000001E-2</v>
      </c>
      <c r="K104" t="e">
        <f>VLOOKUP(A104,Channel_xs_widths!$D$2:$E$279,2,FALSE)</f>
        <v>#N/A</v>
      </c>
      <c r="O104" s="5">
        <v>18750.800800000001</v>
      </c>
      <c r="P104" s="5">
        <f t="shared" si="3"/>
        <v>-615.01945000000001</v>
      </c>
      <c r="Q104">
        <v>157.71092863499999</v>
      </c>
      <c r="R104" s="3">
        <f t="shared" si="4"/>
        <v>160.49081436899999</v>
      </c>
      <c r="T104">
        <v>0</v>
      </c>
      <c r="U104" s="2"/>
      <c r="V104" s="2"/>
      <c r="W104" s="5">
        <v>19353.649799999999</v>
      </c>
      <c r="X104">
        <v>232.05585892799999</v>
      </c>
      <c r="AB104" s="3">
        <v>-632.97827099999995</v>
      </c>
      <c r="AC104" s="2">
        <v>-121.916039</v>
      </c>
      <c r="AD104" s="2">
        <v>36.778902000000002</v>
      </c>
    </row>
    <row r="105" spans="1:30">
      <c r="A105" s="5">
        <v>2323.8470000000002</v>
      </c>
      <c r="B105" s="3">
        <v>-153.408829</v>
      </c>
      <c r="F105" s="2">
        <v>-121.810519</v>
      </c>
      <c r="G105" s="2">
        <v>36.801882999999997</v>
      </c>
      <c r="H105" s="3">
        <v>2335.9188399999998</v>
      </c>
      <c r="I105" s="3">
        <v>238.89523700000001</v>
      </c>
      <c r="J105">
        <v>0.136578</v>
      </c>
      <c r="K105" t="e">
        <f>VLOOKUP(A105,Channel_xs_widths!$D$2:$E$279,2,FALSE)</f>
        <v>#N/A</v>
      </c>
      <c r="O105" s="5">
        <v>18967.726299999998</v>
      </c>
      <c r="P105" s="5">
        <f t="shared" si="3"/>
        <v>-621.07061799999997</v>
      </c>
      <c r="Q105">
        <v>155.779160612</v>
      </c>
      <c r="R105" s="3">
        <f t="shared" si="4"/>
        <v>163.51768428800003</v>
      </c>
      <c r="T105">
        <v>0</v>
      </c>
      <c r="U105" s="2"/>
      <c r="V105" s="2"/>
      <c r="W105" s="5">
        <v>19561.615699999998</v>
      </c>
      <c r="X105">
        <v>219.76103164700001</v>
      </c>
      <c r="AB105" s="3">
        <v>-640.11166400000002</v>
      </c>
      <c r="AC105" s="2">
        <v>-121.918043</v>
      </c>
      <c r="AD105" s="2">
        <v>36.779848000000001</v>
      </c>
    </row>
    <row r="106" spans="1:30">
      <c r="A106" s="5">
        <v>2352.0318000000002</v>
      </c>
      <c r="B106" s="3">
        <v>-149.55940799999999</v>
      </c>
      <c r="F106" s="2">
        <v>-121.810742</v>
      </c>
      <c r="G106" s="2">
        <v>36.801703000000003</v>
      </c>
      <c r="H106" s="3">
        <v>2364.3653559999998</v>
      </c>
      <c r="I106" s="3">
        <v>224.09185400000001</v>
      </c>
      <c r="J106">
        <v>6.8618999999999999E-2</v>
      </c>
      <c r="K106" t="e">
        <f>VLOOKUP(A106,Channel_xs_widths!$D$2:$E$279,2,FALSE)</f>
        <v>#N/A</v>
      </c>
      <c r="O106" s="5">
        <v>19173.124400000001</v>
      </c>
      <c r="P106" s="5">
        <f t="shared" si="3"/>
        <v>-625.37196200000005</v>
      </c>
      <c r="Q106">
        <v>191.58842380999999</v>
      </c>
      <c r="R106" s="3">
        <f t="shared" si="4"/>
        <v>175.80053362683336</v>
      </c>
      <c r="T106">
        <v>0</v>
      </c>
      <c r="U106" s="2"/>
      <c r="V106" s="2"/>
      <c r="W106" s="5">
        <v>19757.0337</v>
      </c>
      <c r="X106">
        <v>229.56390345700001</v>
      </c>
      <c r="AB106" s="3">
        <v>-646.94637</v>
      </c>
      <c r="AC106" s="2">
        <v>-121.919713</v>
      </c>
      <c r="AD106" s="2">
        <v>36.780974999999998</v>
      </c>
    </row>
    <row r="107" spans="1:30">
      <c r="A107" s="5">
        <v>2366.1242999999999</v>
      </c>
      <c r="B107" s="3">
        <v>-150.507813</v>
      </c>
      <c r="F107" s="2">
        <v>-121.81085299999999</v>
      </c>
      <c r="G107" s="2">
        <v>36.801613000000003</v>
      </c>
      <c r="H107" s="3">
        <v>2378.489673</v>
      </c>
      <c r="I107" s="3">
        <v>224.092007</v>
      </c>
      <c r="J107">
        <v>7.5386999999999996E-2</v>
      </c>
      <c r="K107" t="e">
        <f>VLOOKUP(A107,Channel_xs_widths!$D$2:$E$279,2,FALSE)</f>
        <v>#N/A</v>
      </c>
      <c r="O107" s="5">
        <v>19353.649799999999</v>
      </c>
      <c r="P107" s="5">
        <f t="shared" si="3"/>
        <v>-632.97827099999995</v>
      </c>
      <c r="Q107">
        <v>232.05585892799999</v>
      </c>
      <c r="R107" s="3">
        <f t="shared" si="4"/>
        <v>186.77958221699998</v>
      </c>
      <c r="T107">
        <v>0</v>
      </c>
      <c r="U107" s="2"/>
      <c r="V107" s="2"/>
      <c r="W107" s="5">
        <v>19955.605899999999</v>
      </c>
      <c r="X107">
        <v>232.93409159000001</v>
      </c>
      <c r="AB107" s="3">
        <v>-654.30851199999995</v>
      </c>
      <c r="AC107" s="2">
        <v>-121.92116</v>
      </c>
      <c r="AD107" s="2">
        <v>36.782325999999998</v>
      </c>
    </row>
    <row r="108" spans="1:30">
      <c r="A108" s="5">
        <v>2408.4016000000001</v>
      </c>
      <c r="B108" s="3">
        <v>-153.808975</v>
      </c>
      <c r="F108" s="2">
        <v>-121.811187</v>
      </c>
      <c r="G108" s="2">
        <v>36.801343000000003</v>
      </c>
      <c r="H108" s="3">
        <v>2420.895728</v>
      </c>
      <c r="I108" s="3">
        <v>224.09221199999999</v>
      </c>
      <c r="J108">
        <v>7.8083E-2</v>
      </c>
      <c r="K108">
        <f>VLOOKUP(A108,Channel_xs_widths!$D$2:$E$279,2,FALSE)</f>
        <v>212.06432370100001</v>
      </c>
      <c r="O108" s="5">
        <v>19561.615699999998</v>
      </c>
      <c r="P108" s="5">
        <f t="shared" si="3"/>
        <v>-640.11166400000002</v>
      </c>
      <c r="Q108">
        <v>219.76103164700001</v>
      </c>
      <c r="R108" s="3">
        <f t="shared" si="4"/>
        <v>190.00244644333335</v>
      </c>
      <c r="T108">
        <v>0</v>
      </c>
      <c r="U108" s="2"/>
      <c r="V108" s="2"/>
      <c r="W108" s="5">
        <v>20156.061000000002</v>
      </c>
      <c r="X108">
        <v>208.25629650100001</v>
      </c>
      <c r="AB108" s="3">
        <v>-659.99361699999997</v>
      </c>
      <c r="AC108" s="2">
        <v>-121.922861</v>
      </c>
      <c r="AD108" s="2">
        <v>36.783498000000002</v>
      </c>
    </row>
    <row r="109" spans="1:30">
      <c r="A109" s="5">
        <v>2408.4016000000001</v>
      </c>
      <c r="B109" s="3">
        <v>-153.808975</v>
      </c>
      <c r="F109" s="2">
        <v>-121.811187</v>
      </c>
      <c r="G109" s="2">
        <v>36.801343000000003</v>
      </c>
      <c r="H109" s="3">
        <v>2420.895728</v>
      </c>
      <c r="I109" s="3">
        <v>247.332289</v>
      </c>
      <c r="J109">
        <v>2.8420999999999998E-2</v>
      </c>
      <c r="O109" s="5">
        <v>19757.0337</v>
      </c>
      <c r="P109" s="5">
        <f t="shared" si="3"/>
        <v>-646.94637</v>
      </c>
      <c r="Q109">
        <v>229.56390345700001</v>
      </c>
      <c r="R109" s="3">
        <f t="shared" si="4"/>
        <v>197.74321784816667</v>
      </c>
      <c r="T109">
        <v>0</v>
      </c>
      <c r="U109" s="2"/>
      <c r="V109" s="2"/>
      <c r="W109" s="5">
        <v>20356.855299999999</v>
      </c>
      <c r="X109">
        <v>158.69730896199999</v>
      </c>
      <c r="AB109" s="3">
        <v>-666.64800200000002</v>
      </c>
      <c r="AC109" s="2">
        <v>-121.92434</v>
      </c>
      <c r="AD109" s="2">
        <v>36.784849999999999</v>
      </c>
    </row>
    <row r="110" spans="1:30">
      <c r="A110" s="5">
        <v>2436.5866000000001</v>
      </c>
      <c r="B110" s="3">
        <v>-154.610006</v>
      </c>
      <c r="F110" s="2">
        <v>-121.81141</v>
      </c>
      <c r="G110" s="2">
        <v>36.801161999999998</v>
      </c>
      <c r="H110" s="3">
        <v>2449.0920590000001</v>
      </c>
      <c r="I110" s="3">
        <v>224.092467</v>
      </c>
      <c r="J110">
        <v>5.1360999999999997E-2</v>
      </c>
      <c r="K110" t="e">
        <f>VLOOKUP(A110,Channel_xs_widths!$D$2:$E$279,2,FALSE)</f>
        <v>#N/A</v>
      </c>
      <c r="O110" s="5">
        <v>19955.605899999999</v>
      </c>
      <c r="P110" s="5">
        <f t="shared" si="3"/>
        <v>-654.30851199999995</v>
      </c>
      <c r="Q110">
        <v>232.93409159000001</v>
      </c>
      <c r="R110" s="3">
        <f t="shared" si="4"/>
        <v>210.28041167399999</v>
      </c>
      <c r="T110">
        <v>0</v>
      </c>
      <c r="U110" s="2"/>
      <c r="V110" s="2"/>
      <c r="W110" s="5">
        <v>20560.728500000001</v>
      </c>
      <c r="X110">
        <v>222.50177574</v>
      </c>
      <c r="AB110" s="3">
        <v>-673.18798800000002</v>
      </c>
      <c r="AC110" s="2">
        <v>-121.925501</v>
      </c>
      <c r="AD110" s="2">
        <v>36.786382000000003</v>
      </c>
    </row>
    <row r="111" spans="1:30">
      <c r="A111" s="5">
        <v>2447.0617999999999</v>
      </c>
      <c r="B111" s="3">
        <v>-155.794588</v>
      </c>
      <c r="F111" s="2">
        <v>-121.811521</v>
      </c>
      <c r="G111" s="2">
        <v>36.801132000000003</v>
      </c>
      <c r="H111" s="3">
        <v>2459.6340540000001</v>
      </c>
      <c r="I111" s="3">
        <v>250.735477</v>
      </c>
      <c r="J111">
        <v>7.9866999999999994E-2</v>
      </c>
      <c r="K111" t="e">
        <f>VLOOKUP(A111,Channel_xs_widths!$D$2:$E$279,2,FALSE)</f>
        <v>#N/A</v>
      </c>
      <c r="O111" s="5">
        <v>20156.061000000002</v>
      </c>
      <c r="P111" s="5">
        <f t="shared" si="3"/>
        <v>-659.99361699999997</v>
      </c>
      <c r="Q111">
        <v>208.25629650100001</v>
      </c>
      <c r="R111" s="3">
        <f t="shared" si="4"/>
        <v>219.02660098883334</v>
      </c>
      <c r="T111">
        <v>0</v>
      </c>
      <c r="U111" s="2"/>
      <c r="V111" s="2"/>
      <c r="W111" s="5">
        <v>20753.220099999999</v>
      </c>
      <c r="X111">
        <v>434.28443119000002</v>
      </c>
      <c r="AB111" s="3">
        <v>-677.94824200000005</v>
      </c>
      <c r="AC111" s="2">
        <v>-121.92683599999999</v>
      </c>
      <c r="AD111" s="2">
        <v>36.787734</v>
      </c>
    </row>
    <row r="112" spans="1:30">
      <c r="A112" s="5">
        <v>2468.0122999999999</v>
      </c>
      <c r="B112" s="3">
        <v>-157.119868</v>
      </c>
      <c r="F112" s="2">
        <v>-121.811744</v>
      </c>
      <c r="G112" s="2">
        <v>36.801071999999998</v>
      </c>
      <c r="H112" s="3">
        <v>2480.6263960000001</v>
      </c>
      <c r="I112" s="3">
        <v>250.73558800000001</v>
      </c>
      <c r="J112">
        <v>3.0876000000000001E-2</v>
      </c>
      <c r="K112" t="e">
        <f>VLOOKUP(A112,Channel_xs_widths!$D$2:$E$279,2,FALSE)</f>
        <v>#N/A</v>
      </c>
      <c r="O112" s="5">
        <v>20356.855299999999</v>
      </c>
      <c r="P112" s="5">
        <f t="shared" si="3"/>
        <v>-666.64800200000002</v>
      </c>
      <c r="Q112">
        <v>158.69730896199999</v>
      </c>
      <c r="R112" s="3">
        <f t="shared" si="4"/>
        <v>213.54474851416668</v>
      </c>
      <c r="T112">
        <v>0</v>
      </c>
      <c r="U112" s="2"/>
      <c r="V112" s="2"/>
      <c r="W112" s="5">
        <v>20964.0916</v>
      </c>
      <c r="X112">
        <v>223.69226692199999</v>
      </c>
      <c r="AB112" s="3">
        <v>-687.89355499999999</v>
      </c>
      <c r="AC112" s="2">
        <v>-121.92883999999999</v>
      </c>
      <c r="AD112" s="2">
        <v>36.786923000000002</v>
      </c>
    </row>
    <row r="113" spans="1:30">
      <c r="A113" s="5">
        <v>2478.4875000000002</v>
      </c>
      <c r="B113" s="3">
        <v>-156.764893</v>
      </c>
      <c r="F113" s="2">
        <v>-121.81185499999999</v>
      </c>
      <c r="G113" s="2">
        <v>36.801042000000002</v>
      </c>
      <c r="H113" s="3">
        <v>2491.1076480000002</v>
      </c>
      <c r="I113" s="3">
        <v>250.73569900000001</v>
      </c>
      <c r="J113">
        <v>2.9005E-2</v>
      </c>
      <c r="K113" t="e">
        <f>VLOOKUP(A113,Channel_xs_widths!$D$2:$E$279,2,FALSE)</f>
        <v>#N/A</v>
      </c>
      <c r="O113" s="5">
        <v>20560.728500000001</v>
      </c>
      <c r="P113" s="5">
        <f t="shared" si="3"/>
        <v>-673.18798800000002</v>
      </c>
      <c r="Q113">
        <v>222.50177574</v>
      </c>
      <c r="R113" s="3">
        <f t="shared" si="4"/>
        <v>211.95240131616671</v>
      </c>
      <c r="T113">
        <v>0</v>
      </c>
      <c r="U113" s="2"/>
      <c r="V113" s="2"/>
      <c r="W113" s="5">
        <v>21156.207200000001</v>
      </c>
      <c r="X113">
        <v>213.09965513899999</v>
      </c>
      <c r="AB113" s="3">
        <v>-690.70062299999995</v>
      </c>
      <c r="AC113" s="2">
        <v>-121.93030299999999</v>
      </c>
      <c r="AD113" s="2">
        <v>36.785660999999998</v>
      </c>
    </row>
    <row r="114" spans="1:30">
      <c r="A114" s="5">
        <v>2509.9133000000002</v>
      </c>
      <c r="B114" s="3">
        <v>-158.335205</v>
      </c>
      <c r="F114" s="2">
        <v>-121.812189</v>
      </c>
      <c r="G114" s="2">
        <v>36.800952000000002</v>
      </c>
      <c r="H114" s="3">
        <v>2522.5725940000002</v>
      </c>
      <c r="I114" s="3">
        <v>250.73584700000001</v>
      </c>
      <c r="J114">
        <v>2.4138E-2</v>
      </c>
      <c r="K114" t="e">
        <f>VLOOKUP(A114,Channel_xs_widths!$D$2:$E$279,2,FALSE)</f>
        <v>#N/A</v>
      </c>
      <c r="O114" s="5">
        <v>20753.220099999999</v>
      </c>
      <c r="P114" s="5">
        <f t="shared" si="3"/>
        <v>-677.94824200000005</v>
      </c>
      <c r="Q114">
        <v>434.28443119000002</v>
      </c>
      <c r="R114" s="3">
        <f t="shared" si="4"/>
        <v>247.70630124000002</v>
      </c>
      <c r="T114">
        <v>0</v>
      </c>
      <c r="U114" s="2"/>
      <c r="V114" s="2"/>
      <c r="W114" s="5">
        <v>21378.312999999998</v>
      </c>
      <c r="X114">
        <v>360.636709951</v>
      </c>
      <c r="AB114" s="3">
        <v>-694.35199</v>
      </c>
      <c r="AC114" s="2">
        <v>-121.93173400000001</v>
      </c>
      <c r="AD114" s="2">
        <v>36.784039</v>
      </c>
    </row>
    <row r="115" spans="1:30">
      <c r="A115" s="5">
        <v>2530.8638000000001</v>
      </c>
      <c r="B115" s="3">
        <v>-158.029134</v>
      </c>
      <c r="F115" s="2">
        <v>-121.81241199999999</v>
      </c>
      <c r="G115" s="2">
        <v>36.800891999999997</v>
      </c>
      <c r="H115" s="3">
        <v>2543.5253379999999</v>
      </c>
      <c r="I115" s="3">
        <v>250.73603199999999</v>
      </c>
      <c r="J115">
        <v>3.4571999999999999E-2</v>
      </c>
      <c r="K115" t="e">
        <f>VLOOKUP(A115,Channel_xs_widths!$D$2:$E$279,2,FALSE)</f>
        <v>#N/A</v>
      </c>
      <c r="O115" s="5">
        <v>20964.0916</v>
      </c>
      <c r="P115" s="5">
        <f t="shared" si="3"/>
        <v>-687.89355499999999</v>
      </c>
      <c r="Q115">
        <v>223.69226692199999</v>
      </c>
      <c r="R115" s="3">
        <f t="shared" si="4"/>
        <v>246.72769515083334</v>
      </c>
      <c r="T115">
        <v>0</v>
      </c>
      <c r="U115" s="2"/>
      <c r="V115" s="2"/>
      <c r="W115" s="5">
        <v>21561.530999999999</v>
      </c>
      <c r="X115">
        <v>311.62628650699997</v>
      </c>
      <c r="AB115" s="3">
        <v>-698.73372400000005</v>
      </c>
      <c r="AC115" s="2">
        <v>-121.933181</v>
      </c>
      <c r="AD115" s="2">
        <v>36.782867000000003</v>
      </c>
    </row>
    <row r="116" spans="1:30">
      <c r="A116" s="5">
        <v>2542.5972999999999</v>
      </c>
      <c r="B116" s="3">
        <v>-159.46515299999999</v>
      </c>
      <c r="F116" s="2">
        <v>-121.812523</v>
      </c>
      <c r="G116" s="2">
        <v>36.800835999999997</v>
      </c>
      <c r="H116" s="3">
        <v>2555.3464180000001</v>
      </c>
      <c r="I116" s="3">
        <v>237.107418</v>
      </c>
      <c r="J116">
        <v>0.10788300000000001</v>
      </c>
      <c r="K116" t="e">
        <f>VLOOKUP(A116,Channel_xs_widths!$D$2:$E$279,2,FALSE)</f>
        <v>#N/A</v>
      </c>
      <c r="O116" s="5">
        <v>21156.207200000001</v>
      </c>
      <c r="P116" s="5">
        <f t="shared" si="3"/>
        <v>-690.70062299999995</v>
      </c>
      <c r="Q116">
        <v>213.09965513899999</v>
      </c>
      <c r="R116" s="3">
        <f t="shared" si="4"/>
        <v>243.42195574233332</v>
      </c>
      <c r="T116">
        <v>0</v>
      </c>
      <c r="U116" s="2"/>
      <c r="V116" s="2"/>
      <c r="W116" s="5">
        <v>21767.605200000002</v>
      </c>
      <c r="X116">
        <v>363.708118254</v>
      </c>
      <c r="AB116" s="3">
        <v>-703.39038100000005</v>
      </c>
      <c r="AC116" s="2">
        <v>-121.934962</v>
      </c>
      <c r="AD116" s="2">
        <v>36.781695999999997</v>
      </c>
    </row>
    <row r="117" spans="1:30">
      <c r="A117" s="5">
        <v>2549.6374000000001</v>
      </c>
      <c r="B117" s="3">
        <v>-160.054498</v>
      </c>
      <c r="F117" s="2">
        <v>-121.81259</v>
      </c>
      <c r="G117" s="2">
        <v>36.800801999999997</v>
      </c>
      <c r="H117" s="3">
        <v>2562.4111659999999</v>
      </c>
      <c r="I117" s="3">
        <v>237.10748699999999</v>
      </c>
      <c r="J117">
        <v>2.7109999999999999E-2</v>
      </c>
      <c r="K117" t="e">
        <f>VLOOKUP(A117,Channel_xs_widths!$D$2:$E$279,2,FALSE)</f>
        <v>#N/A</v>
      </c>
      <c r="O117" s="5">
        <v>21378.312999999998</v>
      </c>
      <c r="P117" s="5">
        <f t="shared" si="3"/>
        <v>-694.35199</v>
      </c>
      <c r="Q117">
        <v>360.636709951</v>
      </c>
      <c r="R117" s="3">
        <f t="shared" si="4"/>
        <v>268.81869131733339</v>
      </c>
      <c r="T117">
        <v>0</v>
      </c>
      <c r="U117" s="2"/>
      <c r="V117" s="2"/>
      <c r="W117" s="5">
        <v>21963.914400000001</v>
      </c>
      <c r="X117">
        <v>378.80120936399999</v>
      </c>
      <c r="AB117" s="3">
        <v>-715.39301399999999</v>
      </c>
      <c r="AC117" s="2">
        <v>-121.937077</v>
      </c>
      <c r="AD117" s="2">
        <v>36.781219</v>
      </c>
    </row>
    <row r="118" spans="1:30">
      <c r="A118" s="5">
        <v>2577.7979</v>
      </c>
      <c r="B118" s="3">
        <v>-160.41942599999999</v>
      </c>
      <c r="F118" s="2">
        <v>-121.81285699999999</v>
      </c>
      <c r="G118" s="2">
        <v>36.800666999999997</v>
      </c>
      <c r="H118" s="3">
        <v>2590.5740420000002</v>
      </c>
      <c r="I118" s="3">
        <v>237.107618</v>
      </c>
      <c r="J118">
        <v>1.6310999999999999E-2</v>
      </c>
      <c r="K118" t="e">
        <f>VLOOKUP(A118,Channel_xs_widths!$D$2:$E$279,2,FALSE)</f>
        <v>#N/A</v>
      </c>
      <c r="O118" s="5">
        <v>21561.530999999999</v>
      </c>
      <c r="P118" s="5">
        <f t="shared" si="3"/>
        <v>-698.73372400000005</v>
      </c>
      <c r="Q118">
        <v>311.62628650699997</v>
      </c>
      <c r="R118" s="3">
        <f t="shared" si="4"/>
        <v>294.30685424150005</v>
      </c>
      <c r="T118">
        <v>0</v>
      </c>
      <c r="U118" s="2"/>
      <c r="V118" s="2"/>
      <c r="W118" s="5">
        <v>22153.514200000001</v>
      </c>
      <c r="X118">
        <v>292.029313027</v>
      </c>
      <c r="AB118" s="3">
        <v>-723.34155299999998</v>
      </c>
      <c r="AC118" s="2">
        <v>-121.93919099999999</v>
      </c>
      <c r="AD118" s="2">
        <v>36.781244999999998</v>
      </c>
    </row>
    <row r="119" spans="1:30">
      <c r="A119" s="5">
        <v>2605.9585000000002</v>
      </c>
      <c r="B119" s="3">
        <v>-160.97313500000001</v>
      </c>
      <c r="F119" s="2">
        <v>-121.813124</v>
      </c>
      <c r="G119" s="2">
        <v>36.800530999999999</v>
      </c>
      <c r="H119" s="3">
        <v>2618.7400299999999</v>
      </c>
      <c r="I119" s="3">
        <v>237.10782599999999</v>
      </c>
      <c r="J119">
        <v>2.2921E-2</v>
      </c>
      <c r="K119">
        <f>VLOOKUP(A119,Channel_xs_widths!$D$2:$E$279,2,FALSE)</f>
        <v>161.32298421499999</v>
      </c>
      <c r="O119" s="5">
        <v>21767.605200000002</v>
      </c>
      <c r="P119" s="5">
        <f t="shared" si="3"/>
        <v>-703.39038100000005</v>
      </c>
      <c r="Q119">
        <v>363.708118254</v>
      </c>
      <c r="R119" s="3">
        <f t="shared" si="4"/>
        <v>317.84124466050002</v>
      </c>
      <c r="T119">
        <v>0</v>
      </c>
      <c r="U119" s="2"/>
      <c r="V119" s="2"/>
      <c r="W119" s="5">
        <v>22362.370900000002</v>
      </c>
      <c r="X119">
        <v>260.945423758</v>
      </c>
      <c r="AB119" s="3">
        <v>-728.96215800000004</v>
      </c>
      <c r="AC119" s="2">
        <v>-121.941418</v>
      </c>
      <c r="AD119" s="2">
        <v>36.781773999999999</v>
      </c>
    </row>
    <row r="120" spans="1:30">
      <c r="A120" s="5">
        <v>2612.9985999999999</v>
      </c>
      <c r="B120" s="3">
        <v>-161.22627399999999</v>
      </c>
      <c r="F120" s="2">
        <v>-121.813191</v>
      </c>
      <c r="G120" s="2">
        <v>36.800497999999997</v>
      </c>
      <c r="H120" s="3">
        <v>2625.784721</v>
      </c>
      <c r="I120" s="3">
        <v>237.107956</v>
      </c>
      <c r="J120">
        <v>0.12497800000000001</v>
      </c>
      <c r="K120" t="e">
        <f>VLOOKUP(A120,Channel_xs_widths!$D$2:$E$279,2,FALSE)</f>
        <v>#N/A</v>
      </c>
      <c r="O120" s="5">
        <v>21963.914400000001</v>
      </c>
      <c r="P120" s="5">
        <f t="shared" si="3"/>
        <v>-715.39301399999999</v>
      </c>
      <c r="Q120">
        <v>378.80120936399999</v>
      </c>
      <c r="R120" s="3">
        <f t="shared" si="4"/>
        <v>308.59404102283332</v>
      </c>
      <c r="T120">
        <v>0</v>
      </c>
      <c r="U120" s="2"/>
      <c r="V120" s="2"/>
      <c r="W120" s="5">
        <v>22547.7363</v>
      </c>
      <c r="X120">
        <v>264.914421189</v>
      </c>
      <c r="AB120" s="3">
        <v>-734.95059800000001</v>
      </c>
      <c r="AC120" s="2">
        <v>-121.943421</v>
      </c>
      <c r="AD120" s="2">
        <v>36.782200000000003</v>
      </c>
    </row>
    <row r="121" spans="1:30">
      <c r="A121" s="5">
        <v>2624.7321999999999</v>
      </c>
      <c r="B121" s="3">
        <v>-158.62683100000001</v>
      </c>
      <c r="F121" s="2">
        <v>-121.81330199999999</v>
      </c>
      <c r="G121" s="2">
        <v>36.800440999999999</v>
      </c>
      <c r="H121" s="3">
        <v>2637.8027849999999</v>
      </c>
      <c r="I121" s="3">
        <v>237.108025</v>
      </c>
      <c r="J121">
        <v>4.2170000000000003E-3</v>
      </c>
      <c r="K121" t="e">
        <f>VLOOKUP(A121,Channel_xs_widths!$D$2:$E$279,2,FALSE)</f>
        <v>#N/A</v>
      </c>
      <c r="O121" s="5">
        <v>22153.514200000001</v>
      </c>
      <c r="P121" s="5">
        <f t="shared" si="3"/>
        <v>-723.34155299999998</v>
      </c>
      <c r="Q121">
        <v>292.029313027</v>
      </c>
      <c r="R121" s="3">
        <f t="shared" si="4"/>
        <v>319.98354870700001</v>
      </c>
      <c r="T121">
        <v>0</v>
      </c>
      <c r="U121" s="2"/>
      <c r="V121" s="2"/>
      <c r="W121" s="5">
        <v>22759.921200000001</v>
      </c>
      <c r="X121">
        <v>208.35396676799999</v>
      </c>
      <c r="AB121" s="3">
        <v>-741.45454900000004</v>
      </c>
      <c r="AC121" s="2">
        <v>-121.945759</v>
      </c>
      <c r="AD121" s="2">
        <v>36.781965999999997</v>
      </c>
    </row>
    <row r="122" spans="1:30">
      <c r="A122" s="5">
        <v>2645.7973000000002</v>
      </c>
      <c r="B122" s="3">
        <v>-161.36457100000001</v>
      </c>
      <c r="F122" s="2">
        <v>-121.81337600000001</v>
      </c>
      <c r="G122" s="2">
        <v>36.800260999999999</v>
      </c>
      <c r="H122" s="3">
        <v>2659.045012</v>
      </c>
      <c r="I122" s="3">
        <v>197.60732899999999</v>
      </c>
      <c r="J122">
        <v>6.5452999999999997E-2</v>
      </c>
      <c r="K122" t="e">
        <f>VLOOKUP(A122,Channel_xs_widths!$D$2:$E$279,2,FALSE)</f>
        <v>#N/A</v>
      </c>
      <c r="O122" s="5">
        <v>22362.370900000002</v>
      </c>
      <c r="P122" s="5">
        <f t="shared" ref="P122:P185" si="5">VLOOKUP(O122,$A$3:$B$2986,2,FALSE)</f>
        <v>-728.96215800000004</v>
      </c>
      <c r="Q122">
        <v>260.945423758</v>
      </c>
      <c r="R122" s="3">
        <f t="shared" si="4"/>
        <v>327.95784347683332</v>
      </c>
      <c r="T122">
        <v>0</v>
      </c>
      <c r="U122" s="2"/>
      <c r="V122" s="2"/>
      <c r="W122" s="5">
        <v>22941.193599999999</v>
      </c>
      <c r="X122">
        <v>196.98800570500001</v>
      </c>
      <c r="AB122" s="3">
        <v>-746.93760199999997</v>
      </c>
      <c r="AC122" s="2">
        <v>-121.947762</v>
      </c>
      <c r="AD122" s="2">
        <v>36.781785999999997</v>
      </c>
    </row>
    <row r="123" spans="1:30">
      <c r="A123" s="5">
        <v>2677.3948999999998</v>
      </c>
      <c r="B123" s="3">
        <v>-162.073769</v>
      </c>
      <c r="F123" s="2">
        <v>-121.81348800000001</v>
      </c>
      <c r="G123" s="2">
        <v>36.799990999999999</v>
      </c>
      <c r="H123" s="3">
        <v>2690.6505769999999</v>
      </c>
      <c r="I123" s="3">
        <v>197.607439</v>
      </c>
      <c r="J123">
        <v>3.2655000000000003E-2</v>
      </c>
      <c r="K123" t="e">
        <f>VLOOKUP(A123,Channel_xs_widths!$D$2:$E$279,2,FALSE)</f>
        <v>#N/A</v>
      </c>
      <c r="O123" s="5">
        <v>22547.7363</v>
      </c>
      <c r="P123" s="5">
        <f t="shared" si="5"/>
        <v>-734.95059800000001</v>
      </c>
      <c r="Q123">
        <v>264.914421189</v>
      </c>
      <c r="R123" s="3">
        <f t="shared" si="4"/>
        <v>312.00412868316664</v>
      </c>
      <c r="T123">
        <v>0</v>
      </c>
      <c r="U123" s="2"/>
      <c r="V123" s="2"/>
      <c r="W123" s="5">
        <v>23150.735000000001</v>
      </c>
      <c r="X123">
        <v>199.861987774</v>
      </c>
      <c r="AB123" s="3">
        <v>-753.38349800000003</v>
      </c>
      <c r="AC123" s="2">
        <v>-121.95010000000001</v>
      </c>
      <c r="AD123" s="2">
        <v>36.781897000000001</v>
      </c>
    </row>
    <row r="124" spans="1:30">
      <c r="A124" s="5">
        <v>2687.9274</v>
      </c>
      <c r="B124" s="3">
        <v>-162.74034599999999</v>
      </c>
      <c r="F124" s="2">
        <v>-121.813525</v>
      </c>
      <c r="G124" s="2">
        <v>36.799900999999998</v>
      </c>
      <c r="H124" s="3">
        <v>2701.2041859999999</v>
      </c>
      <c r="I124" s="3">
        <v>197.607527</v>
      </c>
      <c r="J124">
        <v>3.3338E-2</v>
      </c>
      <c r="K124" t="e">
        <f>VLOOKUP(A124,Channel_xs_widths!$D$2:$E$279,2,FALSE)</f>
        <v>#N/A</v>
      </c>
      <c r="O124" s="5">
        <v>22759.921200000001</v>
      </c>
      <c r="P124" s="5">
        <f t="shared" si="5"/>
        <v>-741.45454900000004</v>
      </c>
      <c r="Q124">
        <v>208.35396676799999</v>
      </c>
      <c r="R124" s="3">
        <f t="shared" si="4"/>
        <v>294.79207539333333</v>
      </c>
      <c r="T124">
        <v>0</v>
      </c>
      <c r="U124" s="2"/>
      <c r="V124" s="2"/>
      <c r="W124" s="5">
        <v>23362.0975</v>
      </c>
      <c r="X124">
        <v>273.964991548</v>
      </c>
      <c r="AB124" s="3">
        <v>-757.52166699999998</v>
      </c>
      <c r="AC124" s="2">
        <v>-121.952437</v>
      </c>
      <c r="AD124" s="2">
        <v>36.782086</v>
      </c>
    </row>
    <row r="125" spans="1:30">
      <c r="A125" s="5">
        <v>2708.9924999999998</v>
      </c>
      <c r="B125" s="3">
        <v>-163.12718000000001</v>
      </c>
      <c r="F125" s="2">
        <v>-121.813599</v>
      </c>
      <c r="G125" s="2">
        <v>36.799720000000001</v>
      </c>
      <c r="H125" s="3">
        <v>2722.2728160000001</v>
      </c>
      <c r="I125" s="3">
        <v>197.60759300000001</v>
      </c>
      <c r="J125">
        <v>4.95E-4</v>
      </c>
      <c r="K125" t="e">
        <f>VLOOKUP(A125,Channel_xs_widths!$D$2:$E$279,2,FALSE)</f>
        <v>#N/A</v>
      </c>
      <c r="O125" s="5">
        <v>22941.193599999999</v>
      </c>
      <c r="P125" s="5">
        <f t="shared" si="5"/>
        <v>-746.93760199999997</v>
      </c>
      <c r="Q125">
        <v>196.98800570500001</v>
      </c>
      <c r="R125" s="3">
        <f t="shared" si="4"/>
        <v>267.00538996849997</v>
      </c>
      <c r="T125">
        <v>0</v>
      </c>
      <c r="U125" s="2"/>
      <c r="V125" s="2"/>
      <c r="W125" s="5">
        <v>23548.361000000001</v>
      </c>
      <c r="X125">
        <v>286.41783762599999</v>
      </c>
      <c r="AB125" s="3">
        <v>-764.63031000000001</v>
      </c>
      <c r="AC125" s="2">
        <v>-121.954441</v>
      </c>
      <c r="AD125" s="2">
        <v>36.782055999999997</v>
      </c>
    </row>
    <row r="126" spans="1:30">
      <c r="A126" s="5">
        <v>2719.5250000000001</v>
      </c>
      <c r="B126" s="3">
        <v>-162.72470100000001</v>
      </c>
      <c r="F126" s="2">
        <v>-121.813636</v>
      </c>
      <c r="G126" s="2">
        <v>36.799630000000001</v>
      </c>
      <c r="H126" s="3">
        <v>2732.8130430000001</v>
      </c>
      <c r="I126" s="3">
        <v>197.60765900000001</v>
      </c>
      <c r="J126">
        <v>2.2899999999999999E-3</v>
      </c>
      <c r="K126" t="e">
        <f>VLOOKUP(A126,Channel_xs_widths!$D$2:$E$279,2,FALSE)</f>
        <v>#N/A</v>
      </c>
      <c r="O126" s="5">
        <v>23150.735000000001</v>
      </c>
      <c r="P126" s="5">
        <f t="shared" si="5"/>
        <v>-753.38349800000003</v>
      </c>
      <c r="Q126">
        <v>199.861987774</v>
      </c>
      <c r="R126" s="3">
        <f t="shared" si="4"/>
        <v>237.18218637016665</v>
      </c>
      <c r="T126">
        <v>0</v>
      </c>
      <c r="U126" s="2"/>
      <c r="V126" s="2"/>
      <c r="W126" s="5">
        <v>23758.360100000002</v>
      </c>
      <c r="X126">
        <v>205.978005177</v>
      </c>
      <c r="AB126" s="3">
        <v>-772.75642600000003</v>
      </c>
      <c r="AC126" s="2">
        <v>-121.956349</v>
      </c>
      <c r="AD126" s="2">
        <v>36.781064999999998</v>
      </c>
    </row>
    <row r="127" spans="1:30">
      <c r="A127" s="5">
        <v>2740.5900999999999</v>
      </c>
      <c r="B127" s="3">
        <v>-163.199546</v>
      </c>
      <c r="F127" s="2">
        <v>-121.81371</v>
      </c>
      <c r="G127" s="2">
        <v>36.79945</v>
      </c>
      <c r="H127" s="3">
        <v>2753.8834790000001</v>
      </c>
      <c r="I127" s="3">
        <v>197.60772499999999</v>
      </c>
      <c r="J127">
        <v>3.4985000000000002E-2</v>
      </c>
      <c r="K127" t="e">
        <f>VLOOKUP(A127,Channel_xs_widths!$D$2:$E$279,2,FALSE)</f>
        <v>#N/A</v>
      </c>
      <c r="O127" s="5">
        <v>23362.0975</v>
      </c>
      <c r="P127" s="5">
        <f t="shared" si="5"/>
        <v>-757.52166699999998</v>
      </c>
      <c r="Q127">
        <v>273.964991548</v>
      </c>
      <c r="R127" s="3">
        <f t="shared" si="4"/>
        <v>234.17146612366665</v>
      </c>
      <c r="T127">
        <v>0</v>
      </c>
      <c r="U127" s="2"/>
      <c r="V127" s="2"/>
      <c r="W127" s="5">
        <v>23953.4712</v>
      </c>
      <c r="X127">
        <v>103.403906883</v>
      </c>
      <c r="AB127" s="3">
        <v>-780.50250200000005</v>
      </c>
      <c r="AC127" s="2">
        <v>-121.957446</v>
      </c>
      <c r="AD127" s="2">
        <v>36.779659000000002</v>
      </c>
    </row>
    <row r="128" spans="1:30">
      <c r="A128" s="5">
        <v>2772.1876999999999</v>
      </c>
      <c r="B128" s="3">
        <v>-164.56711200000001</v>
      </c>
      <c r="F128" s="2">
        <v>-121.813821</v>
      </c>
      <c r="G128" s="2">
        <v>36.79918</v>
      </c>
      <c r="H128" s="3">
        <v>2785.5106930000002</v>
      </c>
      <c r="I128" s="3">
        <v>197.60783599999999</v>
      </c>
      <c r="J128">
        <v>3.8982999999999997E-2</v>
      </c>
      <c r="K128" t="e">
        <f>VLOOKUP(A128,Channel_xs_widths!$D$2:$E$279,2,FALSE)</f>
        <v>#N/A</v>
      </c>
      <c r="O128" s="5">
        <v>23548.361000000001</v>
      </c>
      <c r="P128" s="5">
        <f t="shared" si="5"/>
        <v>-764.63031000000001</v>
      </c>
      <c r="Q128">
        <v>286.41783762599999</v>
      </c>
      <c r="R128" s="3">
        <f t="shared" si="4"/>
        <v>238.41686843499997</v>
      </c>
      <c r="T128">
        <v>0</v>
      </c>
      <c r="U128" s="2"/>
      <c r="V128" s="2"/>
      <c r="W128" s="5">
        <v>24145.4761</v>
      </c>
      <c r="X128">
        <v>210.418223361</v>
      </c>
      <c r="AB128" s="3">
        <v>-786.91442900000004</v>
      </c>
      <c r="AC128" s="2">
        <v>-121.95811399999999</v>
      </c>
      <c r="AD128" s="2">
        <v>36.778091000000003</v>
      </c>
    </row>
    <row r="129" spans="1:32">
      <c r="A129" s="5">
        <v>2782.7203</v>
      </c>
      <c r="B129" s="3">
        <v>-164.841894</v>
      </c>
      <c r="F129" s="2">
        <v>-121.81385899999999</v>
      </c>
      <c r="G129" s="2">
        <v>36.799089000000002</v>
      </c>
      <c r="H129" s="3">
        <v>2796.0468230000001</v>
      </c>
      <c r="I129" s="3">
        <v>197.607924</v>
      </c>
      <c r="J129">
        <v>2.4549000000000001E-2</v>
      </c>
      <c r="K129" t="e">
        <f>VLOOKUP(A129,Channel_xs_widths!$D$2:$E$279,2,FALSE)</f>
        <v>#N/A</v>
      </c>
      <c r="O129" s="5">
        <v>23758.360100000002</v>
      </c>
      <c r="P129" s="5">
        <f t="shared" si="5"/>
        <v>-772.75642600000003</v>
      </c>
      <c r="Q129">
        <v>205.978005177</v>
      </c>
      <c r="R129" s="3">
        <f t="shared" si="4"/>
        <v>228.594132433</v>
      </c>
      <c r="T129">
        <v>0</v>
      </c>
      <c r="U129" s="2"/>
      <c r="V129" s="2"/>
      <c r="W129" s="5">
        <v>24345.168300000001</v>
      </c>
      <c r="X129">
        <v>351.65795923100001</v>
      </c>
      <c r="AB129" s="3">
        <v>-790.168905</v>
      </c>
      <c r="AC129" s="2">
        <v>-121.95956099999999</v>
      </c>
      <c r="AD129" s="2">
        <v>36.776738999999999</v>
      </c>
    </row>
    <row r="130" spans="1:32">
      <c r="A130" s="5">
        <v>2803.7854000000002</v>
      </c>
      <c r="B130" s="3">
        <v>-165.342816</v>
      </c>
      <c r="F130" s="2">
        <v>-121.81393300000001</v>
      </c>
      <c r="G130" s="2">
        <v>36.798909000000002</v>
      </c>
      <c r="H130" s="3">
        <v>2817.117874</v>
      </c>
      <c r="I130" s="3">
        <v>197.60799</v>
      </c>
      <c r="J130">
        <v>3.2818E-2</v>
      </c>
      <c r="K130">
        <f>VLOOKUP(A130,Channel_xs_widths!$D$2:$E$279,2,FALSE)</f>
        <v>174.72941966100001</v>
      </c>
      <c r="O130" s="5">
        <v>23953.4712</v>
      </c>
      <c r="P130" s="5">
        <f t="shared" si="5"/>
        <v>-780.50250200000005</v>
      </c>
      <c r="Q130">
        <v>103.403906883</v>
      </c>
      <c r="R130" s="3">
        <f t="shared" si="4"/>
        <v>211.10245578549996</v>
      </c>
      <c r="T130">
        <v>0</v>
      </c>
      <c r="U130" s="2"/>
      <c r="V130" s="2"/>
      <c r="W130" s="5">
        <v>24551.630799999999</v>
      </c>
      <c r="X130">
        <v>303.14204269599998</v>
      </c>
      <c r="AB130" s="3">
        <v>-795.24645999999996</v>
      </c>
      <c r="AC130" s="2">
        <v>-121.96069</v>
      </c>
      <c r="AD130" s="2">
        <v>36.775115999999997</v>
      </c>
    </row>
    <row r="131" spans="1:32">
      <c r="A131" s="5">
        <v>2814.3179</v>
      </c>
      <c r="B131" s="3">
        <v>-165.87887599999999</v>
      </c>
      <c r="F131" s="2">
        <v>-121.81397</v>
      </c>
      <c r="G131" s="2">
        <v>36.798819000000002</v>
      </c>
      <c r="H131" s="3">
        <v>2827.6640560000001</v>
      </c>
      <c r="I131" s="3">
        <v>197.608056</v>
      </c>
      <c r="J131">
        <v>3.0124000000000001E-2</v>
      </c>
      <c r="K131" t="e">
        <f>VLOOKUP(A131,Channel_xs_widths!$D$2:$E$279,2,FALSE)</f>
        <v>#N/A</v>
      </c>
      <c r="O131" s="5">
        <v>24145.4761</v>
      </c>
      <c r="P131" s="5">
        <f t="shared" si="5"/>
        <v>-786.91442900000004</v>
      </c>
      <c r="Q131">
        <v>210.418223361</v>
      </c>
      <c r="R131" s="3">
        <f t="shared" si="4"/>
        <v>213.34082539483333</v>
      </c>
      <c r="T131">
        <v>0</v>
      </c>
      <c r="U131" s="2"/>
      <c r="V131" s="2"/>
      <c r="W131" s="5">
        <v>24744.807400000002</v>
      </c>
      <c r="X131">
        <v>251.07672680499999</v>
      </c>
      <c r="AB131" s="3">
        <v>-801.21876399999996</v>
      </c>
      <c r="AC131" s="2">
        <v>-121.96145300000001</v>
      </c>
      <c r="AD131" s="2">
        <v>36.773553999999997</v>
      </c>
    </row>
    <row r="132" spans="1:32">
      <c r="A132" s="5">
        <v>2837.2328000000002</v>
      </c>
      <c r="B132" s="3">
        <v>-166.350403</v>
      </c>
      <c r="F132" s="2">
        <v>-121.81419200000001</v>
      </c>
      <c r="G132" s="2">
        <v>36.798715999999999</v>
      </c>
      <c r="H132" s="3">
        <v>2850.5838050000002</v>
      </c>
      <c r="I132" s="3">
        <v>239.37686600000001</v>
      </c>
      <c r="J132">
        <v>4.8441999999999999E-2</v>
      </c>
      <c r="K132" t="e">
        <f>VLOOKUP(A132,Channel_xs_widths!$D$2:$E$279,2,FALSE)</f>
        <v>#N/A</v>
      </c>
      <c r="O132" s="5">
        <v>24345.168300000001</v>
      </c>
      <c r="P132" s="5">
        <f t="shared" si="5"/>
        <v>-790.168905</v>
      </c>
      <c r="Q132">
        <v>351.65795923100001</v>
      </c>
      <c r="R132" s="3">
        <f t="shared" si="4"/>
        <v>238.64015397099999</v>
      </c>
      <c r="T132">
        <v>0</v>
      </c>
      <c r="U132" s="2"/>
      <c r="V132" s="2"/>
      <c r="W132" s="5">
        <v>24952.915499999999</v>
      </c>
      <c r="X132">
        <v>219.73952600600001</v>
      </c>
      <c r="AB132" s="3">
        <v>-807.05821600000002</v>
      </c>
      <c r="AC132" s="2">
        <v>-121.96288</v>
      </c>
      <c r="AD132" s="2">
        <v>36.772142000000002</v>
      </c>
    </row>
    <row r="133" spans="1:32">
      <c r="A133" s="5">
        <v>2854.4189999999999</v>
      </c>
      <c r="B133" s="3">
        <v>-167.82146499999999</v>
      </c>
      <c r="F133" s="2">
        <v>-121.814359</v>
      </c>
      <c r="G133" s="2">
        <v>36.798639000000001</v>
      </c>
      <c r="H133" s="3">
        <v>2867.8328369999999</v>
      </c>
      <c r="I133" s="3">
        <v>239.377014</v>
      </c>
      <c r="J133">
        <v>6.4243999999999996E-2</v>
      </c>
      <c r="K133" t="e">
        <f>VLOOKUP(A133,Channel_xs_widths!$D$2:$E$279,2,FALSE)</f>
        <v>#N/A</v>
      </c>
      <c r="O133" s="5">
        <v>24551.630799999999</v>
      </c>
      <c r="P133" s="5">
        <f t="shared" si="5"/>
        <v>-795.24645999999996</v>
      </c>
      <c r="Q133">
        <v>303.14204269599998</v>
      </c>
      <c r="R133" s="3">
        <f t="shared" si="4"/>
        <v>243.50299582900001</v>
      </c>
      <c r="T133">
        <v>0</v>
      </c>
      <c r="U133" s="2"/>
      <c r="V133" s="2"/>
      <c r="W133" s="5">
        <v>25157.010200000001</v>
      </c>
      <c r="X133">
        <v>219.25266941000001</v>
      </c>
      <c r="AB133" s="3">
        <v>-813.13156100000003</v>
      </c>
      <c r="AC133" s="2">
        <v>-121.964291</v>
      </c>
      <c r="AD133" s="2">
        <v>36.770791000000003</v>
      </c>
    </row>
    <row r="134" spans="1:32">
      <c r="A134" s="5">
        <v>2871.6052</v>
      </c>
      <c r="B134" s="3">
        <v>-168.55864</v>
      </c>
      <c r="F134" s="2">
        <v>-121.814526</v>
      </c>
      <c r="G134" s="2">
        <v>36.798561999999997</v>
      </c>
      <c r="H134" s="3">
        <v>2885.0348399999998</v>
      </c>
      <c r="I134" s="3">
        <v>239.37714</v>
      </c>
      <c r="J134">
        <v>3.5726000000000001E-2</v>
      </c>
      <c r="K134" t="e">
        <f>VLOOKUP(A134,Channel_xs_widths!$D$2:$E$279,2,FALSE)</f>
        <v>#N/A</v>
      </c>
      <c r="O134" s="5">
        <v>24744.807400000002</v>
      </c>
      <c r="P134" s="5">
        <f t="shared" si="5"/>
        <v>-801.21876399999996</v>
      </c>
      <c r="Q134">
        <v>251.07672680499999</v>
      </c>
      <c r="R134" s="3">
        <f t="shared" si="4"/>
        <v>237.61281069216662</v>
      </c>
      <c r="T134">
        <v>0</v>
      </c>
      <c r="U134" s="2"/>
      <c r="V134" s="2"/>
      <c r="W134" s="5">
        <v>25350.014500000001</v>
      </c>
      <c r="X134">
        <v>242.643106983</v>
      </c>
      <c r="AB134" s="3">
        <v>-819.66404999999997</v>
      </c>
      <c r="AC134" s="2">
        <v>-121.96545999999999</v>
      </c>
      <c r="AD134" s="2">
        <v>36.769331000000001</v>
      </c>
    </row>
    <row r="135" spans="1:32">
      <c r="A135" s="5">
        <v>2894.5201999999999</v>
      </c>
      <c r="B135" s="3">
        <v>-169.25413</v>
      </c>
      <c r="F135" s="2">
        <v>-121.81474900000001</v>
      </c>
      <c r="G135" s="2">
        <v>36.798459000000001</v>
      </c>
      <c r="H135" s="3">
        <v>2907.9603459999998</v>
      </c>
      <c r="I135" s="3">
        <v>239.37728799999999</v>
      </c>
      <c r="J135">
        <v>3.2148000000000003E-2</v>
      </c>
      <c r="K135" t="e">
        <f>VLOOKUP(A135,Channel_xs_widths!$D$2:$E$279,2,FALSE)</f>
        <v>#N/A</v>
      </c>
      <c r="O135" s="5">
        <v>24952.915499999999</v>
      </c>
      <c r="P135" s="5">
        <f t="shared" si="5"/>
        <v>-807.05821600000002</v>
      </c>
      <c r="Q135">
        <v>219.73952600600001</v>
      </c>
      <c r="R135" s="3">
        <f t="shared" si="4"/>
        <v>239.90639749699997</v>
      </c>
      <c r="T135">
        <v>0</v>
      </c>
      <c r="U135" s="2"/>
      <c r="V135" s="2"/>
      <c r="W135" s="5">
        <v>25554.123500000002</v>
      </c>
      <c r="X135">
        <v>326.45311786000002</v>
      </c>
      <c r="AB135" s="3">
        <v>-823.18532000000005</v>
      </c>
      <c r="AC135" s="2">
        <v>-121.9667</v>
      </c>
      <c r="AD135" s="2">
        <v>36.767816000000003</v>
      </c>
    </row>
    <row r="136" spans="1:32">
      <c r="A136" s="5">
        <v>2904.5297</v>
      </c>
      <c r="B136" s="3">
        <v>-169.617086</v>
      </c>
      <c r="F136" s="2">
        <v>-121.81486</v>
      </c>
      <c r="G136" s="2">
        <v>36.798470000000002</v>
      </c>
      <c r="H136" s="3">
        <v>2917.9764599999999</v>
      </c>
      <c r="I136" s="3">
        <v>276.46301</v>
      </c>
      <c r="J136">
        <v>3.1417E-2</v>
      </c>
      <c r="K136" t="e">
        <f>VLOOKUP(A136,Channel_xs_widths!$D$2:$E$279,2,FALSE)</f>
        <v>#N/A</v>
      </c>
      <c r="O136" s="5">
        <v>25157.010200000001</v>
      </c>
      <c r="P136" s="5">
        <f t="shared" si="5"/>
        <v>-813.13156100000003</v>
      </c>
      <c r="Q136">
        <v>219.25266941000001</v>
      </c>
      <c r="R136" s="3">
        <f t="shared" si="4"/>
        <v>259.21452458483333</v>
      </c>
      <c r="T136">
        <v>0</v>
      </c>
      <c r="U136" s="2"/>
      <c r="V136" s="2"/>
      <c r="W136" s="5">
        <v>25733.645700000001</v>
      </c>
      <c r="X136">
        <v>338.52376898</v>
      </c>
      <c r="AB136" s="3">
        <v>-827.74188200000003</v>
      </c>
      <c r="AC136" s="2">
        <v>-121.967798</v>
      </c>
      <c r="AD136" s="2">
        <v>36.766464999999997</v>
      </c>
    </row>
    <row r="137" spans="1:32">
      <c r="A137" s="5">
        <v>2934.5583000000001</v>
      </c>
      <c r="B137" s="3">
        <v>-170.51201599999999</v>
      </c>
      <c r="F137" s="2">
        <v>-121.81519400000001</v>
      </c>
      <c r="G137" s="2">
        <v>36.798504000000001</v>
      </c>
      <c r="H137" s="3">
        <v>2948.0183889999998</v>
      </c>
      <c r="I137" s="3">
        <v>276.463145</v>
      </c>
      <c r="J137">
        <v>3.3042000000000002E-2</v>
      </c>
      <c r="K137" t="e">
        <f>VLOOKUP(A137,Channel_xs_widths!$D$2:$E$279,2,FALSE)</f>
        <v>#N/A</v>
      </c>
      <c r="O137" s="5">
        <v>25350.014500000001</v>
      </c>
      <c r="P137" s="5">
        <f t="shared" si="5"/>
        <v>-819.66404999999997</v>
      </c>
      <c r="Q137">
        <v>242.643106983</v>
      </c>
      <c r="R137" s="3">
        <f t="shared" si="4"/>
        <v>264.58533852183331</v>
      </c>
      <c r="T137">
        <v>0</v>
      </c>
      <c r="U137" s="2"/>
      <c r="V137" s="2"/>
      <c r="W137" s="5">
        <v>25948.730100000001</v>
      </c>
      <c r="X137">
        <v>361.32496039799997</v>
      </c>
      <c r="AB137" s="3">
        <v>-834.64423299999999</v>
      </c>
      <c r="AC137" s="2">
        <v>-121.969133</v>
      </c>
      <c r="AD137" s="2">
        <v>36.764901999999999</v>
      </c>
      <c r="AF137" s="5"/>
    </row>
    <row r="138" spans="1:32">
      <c r="A138" s="5">
        <v>2964.5868999999998</v>
      </c>
      <c r="B138" s="3">
        <v>-171.60147900000001</v>
      </c>
      <c r="F138" s="2">
        <v>-121.815528</v>
      </c>
      <c r="G138" s="2">
        <v>36.798537000000003</v>
      </c>
      <c r="H138" s="3">
        <v>2978.0667279999998</v>
      </c>
      <c r="I138" s="3">
        <v>276.463348</v>
      </c>
      <c r="J138">
        <v>2.8504000000000002E-2</v>
      </c>
      <c r="K138" t="e">
        <f>VLOOKUP(A138,Channel_xs_widths!$D$2:$E$279,2,FALSE)</f>
        <v>#N/A</v>
      </c>
      <c r="O138" s="5">
        <v>25554.123500000002</v>
      </c>
      <c r="P138" s="5">
        <f t="shared" si="5"/>
        <v>-823.18532000000005</v>
      </c>
      <c r="Q138">
        <v>326.45311786000002</v>
      </c>
      <c r="R138" s="3">
        <f t="shared" si="4"/>
        <v>260.38453162666667</v>
      </c>
      <c r="T138">
        <v>0</v>
      </c>
      <c r="U138" s="2"/>
      <c r="V138" s="2"/>
      <c r="W138" s="5">
        <v>25984.622299999999</v>
      </c>
      <c r="X138">
        <v>378.32614444726642</v>
      </c>
      <c r="AA138" t="s">
        <v>9</v>
      </c>
      <c r="AB138" s="3">
        <v>-835.36469199999999</v>
      </c>
      <c r="AC138" s="2">
        <v>-121.96946699999999</v>
      </c>
      <c r="AD138" s="2">
        <v>36.764721999999999</v>
      </c>
      <c r="AF138" s="5"/>
    </row>
    <row r="139" spans="1:32">
      <c r="A139" s="5">
        <v>2974.5963999999999</v>
      </c>
      <c r="B139" s="3">
        <v>-171.65325899999999</v>
      </c>
      <c r="F139" s="2">
        <v>-121.815639</v>
      </c>
      <c r="G139" s="2">
        <v>36.798549000000001</v>
      </c>
      <c r="H139" s="3">
        <v>2988.0763860000002</v>
      </c>
      <c r="I139" s="3">
        <v>276.463483</v>
      </c>
      <c r="J139">
        <v>7.463E-3</v>
      </c>
      <c r="K139" t="e">
        <f>VLOOKUP(A139,Channel_xs_widths!$D$2:$E$279,2,FALSE)</f>
        <v>#N/A</v>
      </c>
      <c r="O139" s="5">
        <v>25733.645700000001</v>
      </c>
      <c r="P139" s="5">
        <f t="shared" si="5"/>
        <v>-827.74188200000003</v>
      </c>
      <c r="Q139">
        <v>338.52376898</v>
      </c>
      <c r="R139" s="3">
        <f t="shared" si="4"/>
        <v>266.28148600733334</v>
      </c>
      <c r="T139">
        <v>0</v>
      </c>
      <c r="U139" s="2"/>
      <c r="V139" s="2"/>
      <c r="W139" s="5">
        <v>26132.059099999999</v>
      </c>
      <c r="X139">
        <v>448.16304974799999</v>
      </c>
      <c r="AB139" s="3">
        <v>-839.06022099999996</v>
      </c>
      <c r="AC139" s="2">
        <v>-121.970803</v>
      </c>
      <c r="AD139" s="2">
        <v>36.763941000000003</v>
      </c>
    </row>
    <row r="140" spans="1:32">
      <c r="A140" s="5">
        <v>2994.8573999999999</v>
      </c>
      <c r="B140" s="3">
        <v>-171.827393</v>
      </c>
      <c r="F140" s="2">
        <v>-121.815862</v>
      </c>
      <c r="G140" s="2">
        <v>36.798585000000003</v>
      </c>
      <c r="H140" s="3">
        <v>3008.3381709999999</v>
      </c>
      <c r="I140" s="3">
        <v>280.67549100000002</v>
      </c>
      <c r="J140">
        <v>3.6435000000000002E-2</v>
      </c>
      <c r="K140">
        <f>VLOOKUP(A140,Channel_xs_widths!$D$2:$E$279,2,FALSE)</f>
        <v>93.300136755400004</v>
      </c>
      <c r="O140" s="5">
        <v>25948.730100000001</v>
      </c>
      <c r="P140" s="5">
        <f t="shared" si="5"/>
        <v>-834.64423299999999</v>
      </c>
      <c r="Q140">
        <v>361.32496039799997</v>
      </c>
      <c r="R140" s="3">
        <f t="shared" si="4"/>
        <v>284.65619160616671</v>
      </c>
      <c r="T140">
        <v>0</v>
      </c>
      <c r="U140" s="2"/>
      <c r="V140" s="2"/>
      <c r="W140" s="5">
        <v>26356.391899999999</v>
      </c>
      <c r="X140">
        <v>492.16267077499998</v>
      </c>
      <c r="AB140" s="3">
        <v>-845.50870799999996</v>
      </c>
      <c r="AC140" s="2">
        <v>-121.973029</v>
      </c>
      <c r="AD140" s="2">
        <v>36.763039999999997</v>
      </c>
    </row>
    <row r="141" spans="1:32">
      <c r="A141" s="5">
        <v>3025.2489999999998</v>
      </c>
      <c r="B141" s="3">
        <v>-173.49876399999999</v>
      </c>
      <c r="F141" s="2">
        <v>-121.81619600000001</v>
      </c>
      <c r="G141" s="2">
        <v>36.798639000000001</v>
      </c>
      <c r="H141" s="3">
        <v>3038.7756319999999</v>
      </c>
      <c r="I141" s="3">
        <v>280.67566399999998</v>
      </c>
      <c r="J141">
        <v>4.0759999999999998E-2</v>
      </c>
      <c r="K141" t="e">
        <f>VLOOKUP(A141,Channel_xs_widths!$D$2:$E$279,2,FALSE)</f>
        <v>#N/A</v>
      </c>
      <c r="O141" s="5">
        <v>25984.622299999999</v>
      </c>
      <c r="P141" s="5">
        <f t="shared" si="5"/>
        <v>-835.36469199999999</v>
      </c>
      <c r="Q141">
        <v>378.32614444726642</v>
      </c>
      <c r="R141" s="3">
        <f t="shared" si="4"/>
        <v>311.08729467971108</v>
      </c>
      <c r="S141" t="s">
        <v>9</v>
      </c>
      <c r="T141" t="s">
        <v>9</v>
      </c>
      <c r="U141" s="2"/>
      <c r="V141" s="2"/>
      <c r="W141" s="5">
        <v>26534.457699999999</v>
      </c>
      <c r="X141">
        <v>461.27159705299999</v>
      </c>
      <c r="AB141" s="3">
        <v>-851.70767599999999</v>
      </c>
      <c r="AC141" s="2">
        <v>-121.97481000000001</v>
      </c>
      <c r="AD141" s="2">
        <v>36.762349</v>
      </c>
    </row>
    <row r="142" spans="1:32">
      <c r="A142" s="5">
        <v>3055.6405</v>
      </c>
      <c r="B142" s="3">
        <v>-174.30490699999999</v>
      </c>
      <c r="F142" s="2">
        <v>-121.81653</v>
      </c>
      <c r="G142" s="2">
        <v>36.798693</v>
      </c>
      <c r="H142" s="3">
        <v>3069.1778359999998</v>
      </c>
      <c r="I142" s="3">
        <v>280.67587099999997</v>
      </c>
      <c r="J142">
        <v>3.6138000000000003E-2</v>
      </c>
      <c r="K142" t="e">
        <f>VLOOKUP(A142,Channel_xs_widths!$D$2:$E$279,2,FALSE)</f>
        <v>#N/A</v>
      </c>
      <c r="O142" s="5">
        <v>26132.059099999999</v>
      </c>
      <c r="P142" s="5">
        <f t="shared" si="5"/>
        <v>-839.06022099999996</v>
      </c>
      <c r="Q142">
        <v>448.16304974799999</v>
      </c>
      <c r="R142" s="3">
        <f t="shared" si="4"/>
        <v>349.23902473604443</v>
      </c>
      <c r="T142">
        <v>0</v>
      </c>
      <c r="U142" s="2"/>
      <c r="V142" s="2"/>
      <c r="W142" s="5">
        <v>26746.602200000001</v>
      </c>
      <c r="X142">
        <v>453.96936630599998</v>
      </c>
      <c r="AB142" s="3">
        <v>-856.43391899999995</v>
      </c>
      <c r="AC142" s="2">
        <v>-121.97692499999999</v>
      </c>
      <c r="AD142" s="2">
        <v>36.761507999999999</v>
      </c>
    </row>
    <row r="143" spans="1:32">
      <c r="A143" s="5">
        <v>3075.9014999999999</v>
      </c>
      <c r="B143" s="3">
        <v>-175.32922400000001</v>
      </c>
      <c r="F143" s="2">
        <v>-121.81675300000001</v>
      </c>
      <c r="G143" s="2">
        <v>36.798729000000002</v>
      </c>
      <c r="H143" s="3">
        <v>3089.4647089999999</v>
      </c>
      <c r="I143" s="3">
        <v>280.67604299999999</v>
      </c>
      <c r="J143">
        <v>5.5604000000000001E-2</v>
      </c>
      <c r="K143" t="e">
        <f>VLOOKUP(A143,Channel_xs_widths!$D$2:$E$279,2,FALSE)</f>
        <v>#N/A</v>
      </c>
      <c r="O143" s="5">
        <v>26356.391899999999</v>
      </c>
      <c r="P143" s="5">
        <f t="shared" si="5"/>
        <v>-845.50870799999996</v>
      </c>
      <c r="Q143">
        <v>492.16267077499998</v>
      </c>
      <c r="R143" s="3">
        <f t="shared" si="4"/>
        <v>390.82561870137778</v>
      </c>
      <c r="T143">
        <v>0</v>
      </c>
      <c r="U143" s="2"/>
      <c r="V143" s="2"/>
      <c r="W143" s="5">
        <v>26952.627</v>
      </c>
      <c r="X143">
        <v>397.26521579000001</v>
      </c>
      <c r="AB143" s="3">
        <v>-861.84642699999995</v>
      </c>
      <c r="AC143" s="2">
        <v>-121.978722</v>
      </c>
      <c r="AD143" s="2">
        <v>36.760516000000003</v>
      </c>
    </row>
    <row r="144" spans="1:32">
      <c r="A144" s="5">
        <v>3086.4773</v>
      </c>
      <c r="B144" s="3">
        <v>-176.019567</v>
      </c>
      <c r="F144" s="2">
        <v>-121.816864</v>
      </c>
      <c r="G144" s="2">
        <v>36.798762000000004</v>
      </c>
      <c r="H144" s="3">
        <v>3100.0630289999999</v>
      </c>
      <c r="I144" s="3">
        <v>289.39952399999999</v>
      </c>
      <c r="J144">
        <v>3.1600000000000003E-2</v>
      </c>
      <c r="K144" t="e">
        <f>VLOOKUP(A144,Channel_xs_widths!$D$2:$E$279,2,FALSE)</f>
        <v>#N/A</v>
      </c>
      <c r="O144" s="5">
        <v>26534.457699999999</v>
      </c>
      <c r="P144" s="5">
        <f t="shared" si="5"/>
        <v>-851.70767599999999</v>
      </c>
      <c r="Q144">
        <v>461.27159705299999</v>
      </c>
      <c r="R144" s="3">
        <f t="shared" ref="R144:R207" si="6">AVERAGE(Q139:Q144)</f>
        <v>413.29536523354437</v>
      </c>
      <c r="T144">
        <v>0</v>
      </c>
      <c r="U144" s="2"/>
      <c r="V144" s="2"/>
      <c r="W144" s="5">
        <v>27135.094000000001</v>
      </c>
      <c r="X144">
        <v>344.42854385499999</v>
      </c>
      <c r="AB144" s="3">
        <v>-865.38481000000002</v>
      </c>
      <c r="AC144" s="2">
        <v>-121.980153</v>
      </c>
      <c r="AD144" s="2">
        <v>36.759459</v>
      </c>
    </row>
    <row r="145" spans="1:30">
      <c r="A145" s="5">
        <v>3118.2046999999998</v>
      </c>
      <c r="B145" s="3">
        <v>-176.66600199999999</v>
      </c>
      <c r="F145" s="2">
        <v>-121.817198</v>
      </c>
      <c r="G145" s="2">
        <v>36.798859999999998</v>
      </c>
      <c r="H145" s="3">
        <v>3131.7970260000002</v>
      </c>
      <c r="I145" s="3">
        <v>289.39967200000001</v>
      </c>
      <c r="J145">
        <v>1.2378E-2</v>
      </c>
      <c r="K145" t="e">
        <f>VLOOKUP(A145,Channel_xs_widths!$D$2:$E$279,2,FALSE)</f>
        <v>#N/A</v>
      </c>
      <c r="O145" s="5">
        <v>26746.602200000001</v>
      </c>
      <c r="P145" s="5">
        <f t="shared" si="5"/>
        <v>-856.43391899999995</v>
      </c>
      <c r="Q145">
        <v>453.96936630599998</v>
      </c>
      <c r="R145" s="3">
        <f t="shared" si="6"/>
        <v>432.53629812121108</v>
      </c>
      <c r="T145">
        <v>0</v>
      </c>
      <c r="U145" s="2"/>
      <c r="V145" s="2"/>
      <c r="W145" s="5">
        <v>27356.129400000002</v>
      </c>
      <c r="X145">
        <v>187.452455953</v>
      </c>
      <c r="AB145" s="3">
        <v>-870.11646299999995</v>
      </c>
      <c r="AC145" s="2">
        <v>-121.98249</v>
      </c>
      <c r="AD145" s="2">
        <v>36.759062999999998</v>
      </c>
    </row>
    <row r="146" spans="1:30">
      <c r="A146" s="5">
        <v>3134.0684000000001</v>
      </c>
      <c r="B146" s="3">
        <v>-176.60865799999999</v>
      </c>
      <c r="F146" s="2">
        <v>-121.817365</v>
      </c>
      <c r="G146" s="2">
        <v>36.798909000000002</v>
      </c>
      <c r="H146" s="3">
        <v>3147.6608219999998</v>
      </c>
      <c r="I146" s="3">
        <v>289.39983899999999</v>
      </c>
      <c r="J146">
        <v>5.2550000000000001E-3</v>
      </c>
      <c r="K146" t="e">
        <f>VLOOKUP(A146,Channel_xs_widths!$D$2:$E$279,2,FALSE)</f>
        <v>#N/A</v>
      </c>
      <c r="O146" s="5">
        <v>26952.627</v>
      </c>
      <c r="P146" s="5">
        <f t="shared" si="5"/>
        <v>-861.84642699999995</v>
      </c>
      <c r="Q146">
        <v>397.26521579000001</v>
      </c>
      <c r="R146" s="3">
        <f t="shared" si="6"/>
        <v>438.52634068654442</v>
      </c>
      <c r="T146">
        <v>0</v>
      </c>
      <c r="U146" s="2"/>
      <c r="V146" s="2"/>
      <c r="W146" s="5">
        <v>27547.700400000002</v>
      </c>
      <c r="X146">
        <v>138.22231617200001</v>
      </c>
      <c r="AB146" s="3">
        <v>-882.20040900000004</v>
      </c>
      <c r="AC146" s="2">
        <v>-121.983951</v>
      </c>
      <c r="AD146" s="2">
        <v>36.760246000000002</v>
      </c>
    </row>
    <row r="147" spans="1:30">
      <c r="A147" s="5">
        <v>3149.9321</v>
      </c>
      <c r="B147" s="3">
        <v>-176.83271400000001</v>
      </c>
      <c r="F147" s="2">
        <v>-121.817532</v>
      </c>
      <c r="G147" s="2">
        <v>36.798957999999999</v>
      </c>
      <c r="H147" s="3">
        <v>3163.5260870000002</v>
      </c>
      <c r="I147" s="3">
        <v>289.39994999999999</v>
      </c>
      <c r="J147">
        <v>4.3871E-2</v>
      </c>
      <c r="K147" t="e">
        <f>VLOOKUP(A147,Channel_xs_widths!$D$2:$E$279,2,FALSE)</f>
        <v>#N/A</v>
      </c>
      <c r="O147" s="5">
        <v>27135.094000000001</v>
      </c>
      <c r="P147" s="5">
        <f t="shared" si="5"/>
        <v>-865.38481000000002</v>
      </c>
      <c r="Q147">
        <v>344.42854385499999</v>
      </c>
      <c r="R147" s="3">
        <f t="shared" si="6"/>
        <v>432.87674058783335</v>
      </c>
      <c r="T147">
        <v>0</v>
      </c>
      <c r="U147" s="2"/>
      <c r="V147" s="2"/>
      <c r="W147" s="5">
        <v>27746.7719</v>
      </c>
      <c r="X147">
        <v>256.30470302600003</v>
      </c>
      <c r="AB147" s="3">
        <v>-886.25124100000005</v>
      </c>
      <c r="AC147" s="2">
        <v>-121.98477200000001</v>
      </c>
      <c r="AD147" s="2">
        <v>36.761868</v>
      </c>
    </row>
    <row r="148" spans="1:30">
      <c r="A148" s="5">
        <v>3181.6594</v>
      </c>
      <c r="B148" s="3">
        <v>-178.69654199999999</v>
      </c>
      <c r="F148" s="2">
        <v>-121.817866</v>
      </c>
      <c r="G148" s="2">
        <v>36.799056999999998</v>
      </c>
      <c r="H148" s="3">
        <v>3195.308121</v>
      </c>
      <c r="I148" s="3">
        <v>289.40011700000002</v>
      </c>
      <c r="J148">
        <v>4.8861000000000002E-2</v>
      </c>
      <c r="K148" t="e">
        <f>VLOOKUP(A148,Channel_xs_widths!$D$2:$E$279,2,FALSE)</f>
        <v>#N/A</v>
      </c>
      <c r="O148" s="5">
        <v>27356.129400000002</v>
      </c>
      <c r="P148" s="5">
        <f t="shared" si="5"/>
        <v>-870.11646299999995</v>
      </c>
      <c r="Q148">
        <v>187.452455953</v>
      </c>
      <c r="R148" s="3">
        <f t="shared" si="6"/>
        <v>389.42497495533331</v>
      </c>
      <c r="T148">
        <v>0</v>
      </c>
      <c r="U148" s="2"/>
      <c r="V148" s="2"/>
      <c r="W148" s="5">
        <v>27949.552199999998</v>
      </c>
      <c r="X148">
        <v>371.16327885999999</v>
      </c>
      <c r="AB148" s="3">
        <v>-891.41770399999996</v>
      </c>
      <c r="AC148" s="2">
        <v>-121.98571800000001</v>
      </c>
      <c r="AD148" s="2">
        <v>36.763489999999997</v>
      </c>
    </row>
    <row r="149" spans="1:30">
      <c r="A149" s="5">
        <v>3192.2352000000001</v>
      </c>
      <c r="B149" s="3">
        <v>-178.899699</v>
      </c>
      <c r="F149" s="2">
        <v>-121.817977</v>
      </c>
      <c r="G149" s="2">
        <v>36.799089000000002</v>
      </c>
      <c r="H149" s="3">
        <v>3205.8858420000001</v>
      </c>
      <c r="I149" s="3">
        <v>289.40026499999999</v>
      </c>
      <c r="J149">
        <v>1.8945E-2</v>
      </c>
      <c r="K149">
        <f>VLOOKUP(A149,Channel_xs_widths!$D$2:$E$279,2,FALSE)</f>
        <v>96.984498255199995</v>
      </c>
      <c r="O149" s="5">
        <v>27547.700400000002</v>
      </c>
      <c r="P149" s="5">
        <f t="shared" si="5"/>
        <v>-882.20040900000004</v>
      </c>
      <c r="Q149">
        <v>138.22231617200001</v>
      </c>
      <c r="R149" s="3">
        <f t="shared" si="6"/>
        <v>330.43491585483338</v>
      </c>
      <c r="T149">
        <v>0</v>
      </c>
      <c r="U149" s="2"/>
      <c r="V149" s="2"/>
      <c r="W149" s="5">
        <v>28149.746899999998</v>
      </c>
      <c r="X149">
        <v>377.47438600100003</v>
      </c>
      <c r="AB149" s="3">
        <v>-895.52465800000004</v>
      </c>
      <c r="AC149" s="2">
        <v>-121.986831</v>
      </c>
      <c r="AD149" s="2">
        <v>36.764977999999999</v>
      </c>
    </row>
    <row r="150" spans="1:30">
      <c r="A150" s="5">
        <v>3212.9029</v>
      </c>
      <c r="B150" s="3">
        <v>-179.28843499999999</v>
      </c>
      <c r="F150" s="2">
        <v>-121.8182</v>
      </c>
      <c r="G150" s="2">
        <v>36.799140999999999</v>
      </c>
      <c r="H150" s="3">
        <v>3226.5571679999998</v>
      </c>
      <c r="I150" s="3">
        <v>285.34044599999999</v>
      </c>
      <c r="J150">
        <v>1.9720999999999999E-2</v>
      </c>
      <c r="K150" t="e">
        <f>VLOOKUP(A150,Channel_xs_widths!$D$2:$E$279,2,FALSE)</f>
        <v>#N/A</v>
      </c>
      <c r="O150" s="5">
        <v>27746.7719</v>
      </c>
      <c r="P150" s="5">
        <f t="shared" si="5"/>
        <v>-886.25124100000005</v>
      </c>
      <c r="Q150">
        <v>256.30470302600003</v>
      </c>
      <c r="R150" s="3">
        <f t="shared" si="6"/>
        <v>296.27376685033335</v>
      </c>
      <c r="T150">
        <v>0</v>
      </c>
      <c r="U150" s="2"/>
      <c r="V150" s="2"/>
      <c r="W150" s="5">
        <v>28333.505000000001</v>
      </c>
      <c r="X150">
        <v>317.50100807899997</v>
      </c>
      <c r="AB150" s="3">
        <v>-898.03750600000001</v>
      </c>
      <c r="AC150" s="2">
        <v>-121.987624</v>
      </c>
      <c r="AD150" s="2">
        <v>36.766464999999997</v>
      </c>
    </row>
    <row r="151" spans="1:30">
      <c r="A151" s="5">
        <v>3228.4036000000001</v>
      </c>
      <c r="B151" s="3">
        <v>-179.612968</v>
      </c>
      <c r="F151" s="2">
        <v>-121.81836699999999</v>
      </c>
      <c r="G151" s="2">
        <v>36.79918</v>
      </c>
      <c r="H151" s="3">
        <v>3242.0613090000002</v>
      </c>
      <c r="I151" s="3">
        <v>285.34057100000001</v>
      </c>
      <c r="J151">
        <v>1.9191E-2</v>
      </c>
      <c r="K151" t="e">
        <f>VLOOKUP(A151,Channel_xs_widths!$D$2:$E$279,2,FALSE)</f>
        <v>#N/A</v>
      </c>
      <c r="O151" s="5">
        <v>27949.552199999998</v>
      </c>
      <c r="P151" s="5">
        <f t="shared" si="5"/>
        <v>-891.41770399999996</v>
      </c>
      <c r="Q151">
        <v>371.16327885999999</v>
      </c>
      <c r="R151" s="3">
        <f t="shared" si="6"/>
        <v>282.47275227599999</v>
      </c>
      <c r="T151">
        <v>0</v>
      </c>
      <c r="U151" s="2"/>
      <c r="V151" s="2"/>
      <c r="W151" s="5">
        <v>28546.774399999998</v>
      </c>
      <c r="X151">
        <v>248.348753612</v>
      </c>
      <c r="AB151" s="3">
        <v>-906.37595599999997</v>
      </c>
      <c r="AC151" s="2">
        <v>-121.987944</v>
      </c>
      <c r="AD151" s="2">
        <v>36.768357000000002</v>
      </c>
    </row>
    <row r="152" spans="1:30">
      <c r="A152" s="5">
        <v>3243.9043999999999</v>
      </c>
      <c r="B152" s="3">
        <v>-179.88337899999999</v>
      </c>
      <c r="F152" s="2">
        <v>-121.818533</v>
      </c>
      <c r="G152" s="2">
        <v>36.799218000000003</v>
      </c>
      <c r="H152" s="3">
        <v>3257.5644029999999</v>
      </c>
      <c r="I152" s="3">
        <v>285.34067900000002</v>
      </c>
      <c r="J152">
        <v>1.1075E-2</v>
      </c>
      <c r="K152" t="e">
        <f>VLOOKUP(A152,Channel_xs_widths!$D$2:$E$279,2,FALSE)</f>
        <v>#N/A</v>
      </c>
      <c r="O152" s="5">
        <v>28149.746899999998</v>
      </c>
      <c r="P152" s="5">
        <f t="shared" si="5"/>
        <v>-895.52465800000004</v>
      </c>
      <c r="Q152">
        <v>377.47438600100003</v>
      </c>
      <c r="R152" s="3">
        <f t="shared" si="6"/>
        <v>279.17428064450002</v>
      </c>
      <c r="T152">
        <v>0</v>
      </c>
      <c r="U152" s="2"/>
      <c r="V152" s="2"/>
      <c r="W152" s="5">
        <v>28727.878100000002</v>
      </c>
      <c r="X152">
        <v>146.132673767</v>
      </c>
      <c r="AB152" s="3">
        <v>-920.88879399999996</v>
      </c>
      <c r="AC152" s="2">
        <v>-121.987803</v>
      </c>
      <c r="AD152" s="2">
        <v>36.769978999999999</v>
      </c>
    </row>
    <row r="153" spans="1:30">
      <c r="A153" s="5">
        <v>3264.5720000000001</v>
      </c>
      <c r="B153" s="3">
        <v>-180.01352900000001</v>
      </c>
      <c r="F153" s="2">
        <v>-121.81875599999999</v>
      </c>
      <c r="G153" s="2">
        <v>36.79927</v>
      </c>
      <c r="H153" s="3">
        <v>3278.2324490000001</v>
      </c>
      <c r="I153" s="3">
        <v>285.34080399999999</v>
      </c>
      <c r="J153">
        <v>9.0150000000000004E-3</v>
      </c>
      <c r="K153" t="e">
        <f>VLOOKUP(A153,Channel_xs_widths!$D$2:$E$279,2,FALSE)</f>
        <v>#N/A</v>
      </c>
      <c r="O153" s="5">
        <v>28333.505000000001</v>
      </c>
      <c r="P153" s="5">
        <f t="shared" si="5"/>
        <v>-898.03750600000001</v>
      </c>
      <c r="Q153">
        <v>317.50100807899997</v>
      </c>
      <c r="R153" s="3">
        <f t="shared" si="6"/>
        <v>274.68635801516672</v>
      </c>
      <c r="T153">
        <v>0</v>
      </c>
      <c r="U153" s="2"/>
      <c r="V153" s="2"/>
      <c r="W153" s="5">
        <v>28938.491399999999</v>
      </c>
      <c r="X153">
        <v>182.067765458</v>
      </c>
      <c r="AB153" s="3">
        <v>-927.95701099999997</v>
      </c>
      <c r="AC153" s="2">
        <v>-121.98772200000001</v>
      </c>
      <c r="AD153" s="2">
        <v>36.771872000000002</v>
      </c>
    </row>
    <row r="154" spans="1:30">
      <c r="A154" s="5">
        <v>3277.0164</v>
      </c>
      <c r="B154" s="3">
        <v>-180.181894</v>
      </c>
      <c r="F154" s="2">
        <v>-121.818867</v>
      </c>
      <c r="G154" s="2">
        <v>36.799337000000001</v>
      </c>
      <c r="H154" s="3">
        <v>3290.677972</v>
      </c>
      <c r="I154" s="3">
        <v>306.34932700000002</v>
      </c>
      <c r="J154">
        <v>6.8562999999999999E-2</v>
      </c>
      <c r="K154" t="e">
        <f>VLOOKUP(A154,Channel_xs_widths!$D$2:$E$279,2,FALSE)</f>
        <v>#N/A</v>
      </c>
      <c r="O154" s="5">
        <v>28546.774399999998</v>
      </c>
      <c r="P154" s="5">
        <f t="shared" si="5"/>
        <v>-906.37595599999997</v>
      </c>
      <c r="Q154">
        <v>248.348753612</v>
      </c>
      <c r="R154" s="3">
        <f t="shared" si="6"/>
        <v>284.83574095833336</v>
      </c>
      <c r="T154">
        <v>0</v>
      </c>
      <c r="U154" s="2"/>
      <c r="V154" s="2"/>
      <c r="W154" s="5">
        <v>29350.6463</v>
      </c>
      <c r="X154">
        <v>291.63659540700002</v>
      </c>
      <c r="AB154" s="3">
        <v>-941.19293200000004</v>
      </c>
      <c r="AC154" s="2">
        <v>-121.98883499999999</v>
      </c>
      <c r="AD154" s="2">
        <v>36.775387000000002</v>
      </c>
    </row>
    <row r="155" spans="1:30">
      <c r="A155" s="5">
        <v>3297.7570000000001</v>
      </c>
      <c r="B155" s="3">
        <v>-182.288783</v>
      </c>
      <c r="F155" s="2">
        <v>-121.819053</v>
      </c>
      <c r="G155" s="2">
        <v>36.79945</v>
      </c>
      <c r="H155" s="3">
        <v>3311.5253339999999</v>
      </c>
      <c r="I155" s="3">
        <v>306.349447</v>
      </c>
      <c r="J155">
        <v>5.9351000000000001E-2</v>
      </c>
      <c r="K155" t="e">
        <f>VLOOKUP(A155,Channel_xs_widths!$D$2:$E$279,2,FALSE)</f>
        <v>#N/A</v>
      </c>
      <c r="O155" s="5">
        <v>28727.878100000002</v>
      </c>
      <c r="P155" s="5">
        <f t="shared" si="5"/>
        <v>-920.88879399999996</v>
      </c>
      <c r="Q155">
        <v>146.132673767</v>
      </c>
      <c r="R155" s="3">
        <f t="shared" si="6"/>
        <v>286.15413389083335</v>
      </c>
      <c r="T155">
        <v>0</v>
      </c>
      <c r="U155" s="2"/>
      <c r="V155" s="2"/>
      <c r="W155" s="5">
        <v>29537.085299999999</v>
      </c>
      <c r="X155">
        <v>205.36070958799999</v>
      </c>
      <c r="AB155" s="3">
        <v>-950.12188700000002</v>
      </c>
      <c r="AC155" s="2">
        <v>-121.990838</v>
      </c>
      <c r="AD155" s="2">
        <v>36.775319000000003</v>
      </c>
    </row>
    <row r="156" spans="1:30">
      <c r="A156" s="5">
        <v>3314.3494999999998</v>
      </c>
      <c r="B156" s="3">
        <v>-182.39763400000001</v>
      </c>
      <c r="F156" s="2">
        <v>-121.81920100000001</v>
      </c>
      <c r="G156" s="2">
        <v>36.79954</v>
      </c>
      <c r="H156" s="3">
        <v>3328.1181769999998</v>
      </c>
      <c r="I156" s="3">
        <v>306.349582</v>
      </c>
      <c r="J156">
        <v>3.7829999999999999E-3</v>
      </c>
      <c r="K156" t="e">
        <f>VLOOKUP(A156,Channel_xs_widths!$D$2:$E$279,2,FALSE)</f>
        <v>#N/A</v>
      </c>
      <c r="O156" s="5">
        <v>28938.491399999999</v>
      </c>
      <c r="P156" s="5">
        <f t="shared" si="5"/>
        <v>-927.95701099999997</v>
      </c>
      <c r="Q156">
        <v>182.067765458</v>
      </c>
      <c r="R156" s="3">
        <f t="shared" si="6"/>
        <v>273.78131096283335</v>
      </c>
      <c r="T156">
        <v>0</v>
      </c>
      <c r="U156" s="2"/>
      <c r="V156" s="2"/>
      <c r="W156" s="5">
        <v>29750.061600000001</v>
      </c>
      <c r="X156">
        <v>219.02467092000001</v>
      </c>
      <c r="AB156" s="3">
        <v>-956.94012499999997</v>
      </c>
      <c r="AC156" s="2">
        <v>-121.99317600000001</v>
      </c>
      <c r="AD156" s="2">
        <v>36.775387000000002</v>
      </c>
    </row>
    <row r="157" spans="1:30">
      <c r="A157" s="5">
        <v>3347.5344</v>
      </c>
      <c r="B157" s="3">
        <v>-182.47708499999999</v>
      </c>
      <c r="F157" s="2">
        <v>-121.819498</v>
      </c>
      <c r="G157" s="2">
        <v>36.799720000000001</v>
      </c>
      <c r="H157" s="3">
        <v>3361.3032039999998</v>
      </c>
      <c r="I157" s="3">
        <v>306.349762</v>
      </c>
      <c r="J157">
        <v>1.0718999999999999E-2</v>
      </c>
      <c r="K157" t="e">
        <f>VLOOKUP(A157,Channel_xs_widths!$D$2:$E$279,2,FALSE)</f>
        <v>#N/A</v>
      </c>
      <c r="O157" s="5">
        <v>29350.6463</v>
      </c>
      <c r="P157" s="5">
        <f t="shared" si="5"/>
        <v>-941.19293200000004</v>
      </c>
      <c r="Q157">
        <v>291.63659540700002</v>
      </c>
      <c r="R157" s="3">
        <f t="shared" si="6"/>
        <v>260.52686372066665</v>
      </c>
      <c r="T157">
        <v>0</v>
      </c>
      <c r="U157" s="2"/>
      <c r="V157" s="2"/>
      <c r="W157" s="5">
        <v>29930.619500000001</v>
      </c>
      <c r="X157">
        <v>314.73791259900003</v>
      </c>
      <c r="AB157" s="3">
        <v>-959.31339800000001</v>
      </c>
      <c r="AC157" s="2">
        <v>-121.99517899999999</v>
      </c>
      <c r="AD157" s="2">
        <v>36.775232000000003</v>
      </c>
    </row>
    <row r="158" spans="1:30">
      <c r="A158" s="5">
        <v>3351.6824999999999</v>
      </c>
      <c r="B158" s="3">
        <v>-182.79782499999999</v>
      </c>
      <c r="F158" s="2">
        <v>-121.819535</v>
      </c>
      <c r="G158" s="2">
        <v>36.799742999999999</v>
      </c>
      <c r="H158" s="3">
        <v>3365.4636989999999</v>
      </c>
      <c r="I158" s="3">
        <v>306.349897</v>
      </c>
      <c r="J158">
        <v>5.1257999999999998E-2</v>
      </c>
      <c r="K158" t="e">
        <f>VLOOKUP(A158,Channel_xs_widths!$D$2:$E$279,2,FALSE)</f>
        <v>#N/A</v>
      </c>
      <c r="O158" s="5">
        <v>29537.085299999999</v>
      </c>
      <c r="P158" s="5">
        <f t="shared" si="5"/>
        <v>-950.12188700000002</v>
      </c>
      <c r="Q158">
        <v>205.36070958799999</v>
      </c>
      <c r="R158" s="3">
        <f t="shared" si="6"/>
        <v>231.84125098516665</v>
      </c>
      <c r="T158">
        <v>0</v>
      </c>
      <c r="U158" s="2"/>
      <c r="V158" s="2"/>
      <c r="W158" s="5">
        <v>30145.9696</v>
      </c>
      <c r="X158">
        <v>440.48314193700003</v>
      </c>
      <c r="AB158" s="3">
        <v>-966.52964999999995</v>
      </c>
      <c r="AC158" s="2">
        <v>-121.997517</v>
      </c>
      <c r="AD158" s="2">
        <v>36.774906000000001</v>
      </c>
    </row>
    <row r="159" spans="1:30">
      <c r="A159" s="5">
        <v>3389.0155</v>
      </c>
      <c r="B159" s="3">
        <v>-184.60334</v>
      </c>
      <c r="F159" s="2">
        <v>-121.819869</v>
      </c>
      <c r="G159" s="2">
        <v>36.799945999999998</v>
      </c>
      <c r="H159" s="3">
        <v>3402.8403130000002</v>
      </c>
      <c r="I159" s="3">
        <v>306.35004700000002</v>
      </c>
      <c r="J159">
        <v>4.5610999999999999E-2</v>
      </c>
      <c r="K159">
        <f>VLOOKUP(A159,Channel_xs_widths!$D$2:$E$279,2,FALSE)</f>
        <v>88.129192909599993</v>
      </c>
      <c r="O159" s="5">
        <v>29750.061600000001</v>
      </c>
      <c r="P159" s="5">
        <f t="shared" si="5"/>
        <v>-956.94012499999997</v>
      </c>
      <c r="Q159">
        <v>219.02467092000001</v>
      </c>
      <c r="R159" s="3">
        <f t="shared" si="6"/>
        <v>215.42852812533332</v>
      </c>
      <c r="T159">
        <v>0</v>
      </c>
      <c r="U159" s="2"/>
      <c r="V159" s="2"/>
      <c r="W159" s="5">
        <v>30339.8642</v>
      </c>
      <c r="X159">
        <v>341.16144377099999</v>
      </c>
      <c r="AB159" s="3">
        <v>-972.09550300000001</v>
      </c>
      <c r="AC159" s="2">
        <v>-121.99952</v>
      </c>
      <c r="AD159" s="2">
        <v>36.774428</v>
      </c>
    </row>
    <row r="160" spans="1:30">
      <c r="A160" s="5">
        <v>3397.3117000000002</v>
      </c>
      <c r="B160" s="3">
        <v>-184.87902299999999</v>
      </c>
      <c r="F160" s="2">
        <v>-121.81994299999999</v>
      </c>
      <c r="G160" s="2">
        <v>36.799990999999999</v>
      </c>
      <c r="H160" s="3">
        <v>3411.1411010000002</v>
      </c>
      <c r="I160" s="3">
        <v>306.350213</v>
      </c>
      <c r="J160">
        <v>2.9165E-2</v>
      </c>
      <c r="K160" t="e">
        <f>VLOOKUP(A160,Channel_xs_widths!$D$2:$E$279,2,FALSE)</f>
        <v>#N/A</v>
      </c>
      <c r="O160" s="5">
        <v>29930.619500000001</v>
      </c>
      <c r="P160" s="5">
        <f t="shared" si="5"/>
        <v>-959.31339800000001</v>
      </c>
      <c r="Q160">
        <v>314.73791259900003</v>
      </c>
      <c r="R160" s="3">
        <f t="shared" si="6"/>
        <v>226.49338795650002</v>
      </c>
      <c r="T160">
        <v>0</v>
      </c>
      <c r="U160" s="2"/>
      <c r="V160" s="2"/>
      <c r="W160" s="5">
        <v>30544.915499999999</v>
      </c>
      <c r="X160">
        <v>261.60249368400002</v>
      </c>
      <c r="AB160" s="3">
        <v>-979.47029599999996</v>
      </c>
      <c r="AC160" s="2">
        <v>-122.00174699999999</v>
      </c>
      <c r="AD160" s="2">
        <v>36.774845999999997</v>
      </c>
    </row>
    <row r="161" spans="1:30">
      <c r="A161" s="5">
        <v>3413.9041000000002</v>
      </c>
      <c r="B161" s="3">
        <v>-185.32922400000001</v>
      </c>
      <c r="F161" s="2">
        <v>-121.820092</v>
      </c>
      <c r="G161" s="2">
        <v>36.800080999999999</v>
      </c>
      <c r="H161" s="3">
        <v>3427.739615</v>
      </c>
      <c r="I161" s="3">
        <v>306.350303</v>
      </c>
      <c r="J161">
        <v>2.6953000000000001E-2</v>
      </c>
      <c r="K161" t="e">
        <f>VLOOKUP(A161,Channel_xs_widths!$D$2:$E$279,2,FALSE)</f>
        <v>#N/A</v>
      </c>
      <c r="O161" s="5">
        <v>30145.9696</v>
      </c>
      <c r="P161" s="5">
        <f t="shared" si="5"/>
        <v>-966.52964999999995</v>
      </c>
      <c r="Q161">
        <v>440.48314193700003</v>
      </c>
      <c r="R161" s="3">
        <f t="shared" si="6"/>
        <v>275.55179931816667</v>
      </c>
      <c r="T161">
        <v>0</v>
      </c>
      <c r="U161" s="2"/>
      <c r="V161" s="2"/>
      <c r="W161" s="5">
        <v>30735.2909</v>
      </c>
      <c r="X161">
        <v>173.120674788</v>
      </c>
      <c r="AB161" s="3">
        <v>-981.32765700000004</v>
      </c>
      <c r="AC161" s="2">
        <v>-122.003861</v>
      </c>
      <c r="AD161" s="2">
        <v>36.774935999999997</v>
      </c>
    </row>
    <row r="162" spans="1:30">
      <c r="A162" s="5">
        <v>3425.0225</v>
      </c>
      <c r="B162" s="3">
        <v>-185.62590800000001</v>
      </c>
      <c r="F162" s="2">
        <v>-121.82020300000001</v>
      </c>
      <c r="G162" s="2">
        <v>36.800125999999999</v>
      </c>
      <c r="H162" s="3">
        <v>3438.8619429999999</v>
      </c>
      <c r="I162" s="3">
        <v>296.01450599999998</v>
      </c>
      <c r="J162">
        <v>3.5559E-2</v>
      </c>
      <c r="K162" t="e">
        <f>VLOOKUP(A162,Channel_xs_widths!$D$2:$E$279,2,FALSE)</f>
        <v>#N/A</v>
      </c>
      <c r="O162" s="5">
        <v>30339.8642</v>
      </c>
      <c r="P162" s="5">
        <f t="shared" si="5"/>
        <v>-972.09550300000001</v>
      </c>
      <c r="Q162">
        <v>341.16144377099999</v>
      </c>
      <c r="R162" s="3">
        <f t="shared" si="6"/>
        <v>302.06741237033333</v>
      </c>
      <c r="T162">
        <v>0</v>
      </c>
      <c r="U162" s="2"/>
      <c r="V162" s="2"/>
      <c r="W162" s="5">
        <v>30950.975200000001</v>
      </c>
      <c r="X162">
        <v>168.88382517900001</v>
      </c>
      <c r="AB162" s="3">
        <v>-986.11119900000006</v>
      </c>
      <c r="AC162" s="2">
        <v>-122.006199</v>
      </c>
      <c r="AD162" s="2">
        <v>36.775326999999997</v>
      </c>
    </row>
    <row r="163" spans="1:30">
      <c r="A163" s="5">
        <v>3458.3775999999998</v>
      </c>
      <c r="B163" s="3">
        <v>-186.910675</v>
      </c>
      <c r="F163" s="2">
        <v>-121.820537</v>
      </c>
      <c r="G163" s="2">
        <v>36.800260999999999</v>
      </c>
      <c r="H163" s="3">
        <v>3472.2417559999999</v>
      </c>
      <c r="I163" s="3">
        <v>296.01466499999998</v>
      </c>
      <c r="J163">
        <v>3.4486000000000003E-2</v>
      </c>
      <c r="K163" t="e">
        <f>VLOOKUP(A163,Channel_xs_widths!$D$2:$E$279,2,FALSE)</f>
        <v>#N/A</v>
      </c>
      <c r="O163" s="5">
        <v>30544.915499999999</v>
      </c>
      <c r="P163" s="5">
        <f t="shared" si="5"/>
        <v>-979.47029599999996</v>
      </c>
      <c r="Q163">
        <v>261.60249368400002</v>
      </c>
      <c r="R163" s="3">
        <f t="shared" si="6"/>
        <v>297.06172874983332</v>
      </c>
      <c r="T163">
        <v>0</v>
      </c>
      <c r="U163" s="2"/>
      <c r="V163" s="2"/>
      <c r="W163" s="5">
        <v>31145.7287</v>
      </c>
      <c r="X163">
        <v>140.974943846</v>
      </c>
      <c r="AB163" s="3">
        <v>-994.19987300000003</v>
      </c>
      <c r="AC163" s="2">
        <v>-122.008059</v>
      </c>
      <c r="AD163" s="2">
        <v>36.776198000000001</v>
      </c>
    </row>
    <row r="164" spans="1:30">
      <c r="A164" s="5">
        <v>3480.6143000000002</v>
      </c>
      <c r="B164" s="3">
        <v>-187.54302999999999</v>
      </c>
      <c r="F164" s="2">
        <v>-121.82076000000001</v>
      </c>
      <c r="G164" s="2">
        <v>36.800350999999999</v>
      </c>
      <c r="H164" s="3">
        <v>3494.4874370000002</v>
      </c>
      <c r="I164" s="3">
        <v>296.01486399999999</v>
      </c>
      <c r="J164">
        <v>2.9510000000000002E-2</v>
      </c>
      <c r="K164" t="e">
        <f>VLOOKUP(A164,Channel_xs_widths!$D$2:$E$279,2,FALSE)</f>
        <v>#N/A</v>
      </c>
      <c r="O164" s="5">
        <v>30735.2909</v>
      </c>
      <c r="P164" s="5">
        <f t="shared" si="5"/>
        <v>-981.32765700000004</v>
      </c>
      <c r="Q164">
        <v>173.120674788</v>
      </c>
      <c r="R164" s="3">
        <f t="shared" si="6"/>
        <v>291.68838961649999</v>
      </c>
      <c r="T164">
        <v>0</v>
      </c>
      <c r="U164" s="2"/>
      <c r="V164" s="2"/>
      <c r="W164" s="5">
        <v>31536.277300000002</v>
      </c>
      <c r="X164">
        <v>368.62051997499998</v>
      </c>
      <c r="AB164" s="3">
        <v>-1007.616374</v>
      </c>
      <c r="AC164" s="2">
        <v>-122.010429</v>
      </c>
      <c r="AD164" s="2">
        <v>36.778902000000002</v>
      </c>
    </row>
    <row r="165" spans="1:30">
      <c r="A165" s="5">
        <v>3490.5452</v>
      </c>
      <c r="B165" s="3">
        <v>-187.85993999999999</v>
      </c>
      <c r="F165" s="2">
        <v>-121.820871</v>
      </c>
      <c r="G165" s="2">
        <v>36.800350999999999</v>
      </c>
      <c r="H165" s="3">
        <v>3504.4234329999999</v>
      </c>
      <c r="I165" s="3">
        <v>269.29356999999999</v>
      </c>
      <c r="J165">
        <v>3.2530999999999997E-2</v>
      </c>
      <c r="K165" t="e">
        <f>VLOOKUP(A165,Channel_xs_widths!$D$2:$E$279,2,FALSE)</f>
        <v>#N/A</v>
      </c>
      <c r="O165" s="5">
        <v>30950.975200000001</v>
      </c>
      <c r="P165" s="5">
        <f t="shared" si="5"/>
        <v>-986.11119900000006</v>
      </c>
      <c r="Q165">
        <v>168.88382517900001</v>
      </c>
      <c r="R165" s="3">
        <f t="shared" si="6"/>
        <v>283.33158199300004</v>
      </c>
      <c r="T165">
        <v>0</v>
      </c>
      <c r="U165" s="2"/>
      <c r="V165" s="2"/>
      <c r="W165" s="5">
        <v>31739.9146</v>
      </c>
      <c r="X165">
        <v>394.955486173</v>
      </c>
      <c r="AB165" s="3">
        <v>-1010.572864</v>
      </c>
      <c r="AC165" s="2">
        <v>-122.01221</v>
      </c>
      <c r="AD165" s="2">
        <v>36.780037</v>
      </c>
    </row>
    <row r="166" spans="1:30">
      <c r="A166" s="5">
        <v>3520.3380000000002</v>
      </c>
      <c r="B166" s="3">
        <v>-188.835286</v>
      </c>
      <c r="F166" s="2">
        <v>-121.82120500000001</v>
      </c>
      <c r="G166" s="2">
        <v>36.800350999999999</v>
      </c>
      <c r="H166" s="3">
        <v>3534.2322119999999</v>
      </c>
      <c r="I166" s="3">
        <v>269.29370299999999</v>
      </c>
      <c r="J166">
        <v>3.243E-2</v>
      </c>
      <c r="K166" t="e">
        <f>VLOOKUP(A166,Channel_xs_widths!$D$2:$E$279,2,FALSE)</f>
        <v>#N/A</v>
      </c>
      <c r="O166" s="5">
        <v>31145.7287</v>
      </c>
      <c r="P166" s="5">
        <f t="shared" si="5"/>
        <v>-994.19987300000003</v>
      </c>
      <c r="Q166">
        <v>140.974943846</v>
      </c>
      <c r="R166" s="3">
        <f t="shared" si="6"/>
        <v>254.37108720083339</v>
      </c>
      <c r="T166">
        <v>0</v>
      </c>
      <c r="U166" s="2"/>
      <c r="V166" s="2"/>
      <c r="W166" s="5">
        <v>31937.88</v>
      </c>
      <c r="X166">
        <v>231.16669920300001</v>
      </c>
      <c r="AB166" s="3">
        <v>-1011.708225</v>
      </c>
      <c r="AC166" s="2">
        <v>-122.013694</v>
      </c>
      <c r="AD166" s="2">
        <v>36.781334999999999</v>
      </c>
    </row>
    <row r="167" spans="1:30">
      <c r="A167" s="5">
        <v>3540.1999000000001</v>
      </c>
      <c r="B167" s="3">
        <v>-189.47025600000001</v>
      </c>
      <c r="F167" s="2">
        <v>-121.821428</v>
      </c>
      <c r="G167" s="2">
        <v>36.800350999999999</v>
      </c>
      <c r="H167" s="3">
        <v>3554.1042360000001</v>
      </c>
      <c r="I167" s="3">
        <v>269.29387000000003</v>
      </c>
      <c r="J167">
        <v>3.9136999999999998E-2</v>
      </c>
      <c r="K167" t="e">
        <f>VLOOKUP(A167,Channel_xs_widths!$D$2:$E$279,2,FALSE)</f>
        <v>#N/A</v>
      </c>
      <c r="O167" s="5">
        <v>31536.277300000002</v>
      </c>
      <c r="P167" s="5">
        <f t="shared" si="5"/>
        <v>-1007.616374</v>
      </c>
      <c r="Q167">
        <v>368.62051997499998</v>
      </c>
      <c r="R167" s="3">
        <f t="shared" si="6"/>
        <v>242.39398354050002</v>
      </c>
      <c r="T167">
        <v>0</v>
      </c>
      <c r="U167" s="2"/>
      <c r="V167" s="2"/>
      <c r="W167" s="5">
        <v>32144.7228</v>
      </c>
      <c r="X167">
        <v>194.08465095099999</v>
      </c>
      <c r="AB167" s="3">
        <v>-1021.3598019999999</v>
      </c>
      <c r="AC167" s="2">
        <v>-122.01554899999999</v>
      </c>
      <c r="AD167" s="2">
        <v>36.782417000000002</v>
      </c>
    </row>
    <row r="168" spans="1:30">
      <c r="A168" s="5">
        <v>3551.3182000000002</v>
      </c>
      <c r="B168" s="3">
        <v>-190.04777000000001</v>
      </c>
      <c r="F168" s="2">
        <v>-121.821539</v>
      </c>
      <c r="G168" s="2">
        <v>36.800305999999999</v>
      </c>
      <c r="H168" s="3">
        <v>3565.2375659999998</v>
      </c>
      <c r="I168" s="3">
        <v>242.57257000000001</v>
      </c>
      <c r="J168">
        <v>4.7884999999999997E-2</v>
      </c>
      <c r="K168" t="e">
        <f>VLOOKUP(A168,Channel_xs_widths!$D$2:$E$279,2,FALSE)</f>
        <v>#N/A</v>
      </c>
      <c r="O168" s="5">
        <v>31739.9146</v>
      </c>
      <c r="P168" s="5">
        <f t="shared" si="5"/>
        <v>-1010.572864</v>
      </c>
      <c r="Q168">
        <v>394.955486173</v>
      </c>
      <c r="R168" s="3">
        <f t="shared" si="6"/>
        <v>251.35965727416666</v>
      </c>
      <c r="T168">
        <v>0</v>
      </c>
      <c r="U168" s="2"/>
      <c r="V168" s="2"/>
      <c r="W168" s="5">
        <v>32337.720600000001</v>
      </c>
      <c r="X168">
        <v>280.62558773199999</v>
      </c>
      <c r="AB168" s="3">
        <v>-1028.733168</v>
      </c>
      <c r="AC168" s="2">
        <v>-122.01755199999999</v>
      </c>
      <c r="AD168" s="2">
        <v>36.783017000000001</v>
      </c>
    </row>
    <row r="169" spans="1:30">
      <c r="A169" s="5">
        <v>3562.4366</v>
      </c>
      <c r="B169" s="3">
        <v>-190.53505999999999</v>
      </c>
      <c r="F169" s="2">
        <v>-121.82165000000001</v>
      </c>
      <c r="G169" s="2">
        <v>36.800260999999999</v>
      </c>
      <c r="H169" s="3">
        <v>3576.3665850000002</v>
      </c>
      <c r="I169" s="3">
        <v>242.57265100000001</v>
      </c>
      <c r="J169">
        <v>2.4190000000000001E-3</v>
      </c>
      <c r="K169" t="e">
        <f>VLOOKUP(A169,Channel_xs_widths!$D$2:$E$279,2,FALSE)</f>
        <v>#N/A</v>
      </c>
      <c r="O169" s="5">
        <v>31937.88</v>
      </c>
      <c r="P169" s="5">
        <f t="shared" si="5"/>
        <v>-1011.708225</v>
      </c>
      <c r="Q169">
        <v>231.16669920300001</v>
      </c>
      <c r="R169" s="3">
        <f t="shared" si="6"/>
        <v>246.28702486066666</v>
      </c>
      <c r="T169">
        <v>0</v>
      </c>
      <c r="U169" s="2"/>
      <c r="V169" s="2"/>
      <c r="W169" s="5">
        <v>32546.298599999998</v>
      </c>
      <c r="X169">
        <v>204.41461003399999</v>
      </c>
      <c r="AB169" s="3">
        <v>-1030.692505</v>
      </c>
      <c r="AC169" s="2">
        <v>-122.01955599999999</v>
      </c>
      <c r="AD169" s="2">
        <v>36.783979000000002</v>
      </c>
    </row>
    <row r="170" spans="1:30">
      <c r="A170" s="5">
        <v>3584.6732999999999</v>
      </c>
      <c r="B170" s="3">
        <v>-190.128443</v>
      </c>
      <c r="F170" s="2">
        <v>-121.821873</v>
      </c>
      <c r="G170" s="2">
        <v>36.800170999999999</v>
      </c>
      <c r="H170" s="3">
        <v>3598.6070089999998</v>
      </c>
      <c r="I170" s="3">
        <v>242.57277300000001</v>
      </c>
      <c r="J170">
        <v>1.1601E-2</v>
      </c>
      <c r="K170">
        <f>VLOOKUP(A170,Channel_xs_widths!$D$2:$E$279,2,FALSE)</f>
        <v>80.534121314399997</v>
      </c>
      <c r="O170" s="5">
        <v>32144.7228</v>
      </c>
      <c r="P170" s="5">
        <f t="shared" si="5"/>
        <v>-1021.3598019999999</v>
      </c>
      <c r="Q170">
        <v>194.08465095099999</v>
      </c>
      <c r="R170" s="3">
        <f t="shared" si="6"/>
        <v>249.78102088783331</v>
      </c>
      <c r="T170">
        <v>0</v>
      </c>
      <c r="U170" s="2"/>
      <c r="V170" s="2"/>
      <c r="W170" s="5">
        <v>32744.035899999999</v>
      </c>
      <c r="X170">
        <v>185.98375765700001</v>
      </c>
      <c r="AB170" s="3">
        <v>-1037.195984</v>
      </c>
      <c r="AC170" s="2">
        <v>-122.021559</v>
      </c>
      <c r="AD170" s="2">
        <v>36.784714999999998</v>
      </c>
    </row>
    <row r="171" spans="1:30">
      <c r="A171" s="5">
        <v>3606.91</v>
      </c>
      <c r="B171" s="3">
        <v>-191.050985</v>
      </c>
      <c r="F171" s="2">
        <v>-121.822095</v>
      </c>
      <c r="G171" s="2">
        <v>36.800080999999999</v>
      </c>
      <c r="H171" s="3">
        <v>3620.8628640000002</v>
      </c>
      <c r="I171" s="3">
        <v>242.572935</v>
      </c>
      <c r="J171">
        <v>4.8405999999999998E-2</v>
      </c>
      <c r="K171" t="e">
        <f>VLOOKUP(A171,Channel_xs_widths!$D$2:$E$279,2,FALSE)</f>
        <v>#N/A</v>
      </c>
      <c r="O171" s="5">
        <v>32337.720600000001</v>
      </c>
      <c r="P171" s="5">
        <f t="shared" si="5"/>
        <v>-1028.733168</v>
      </c>
      <c r="Q171">
        <v>280.62558773199999</v>
      </c>
      <c r="R171" s="3">
        <f t="shared" si="6"/>
        <v>268.40464797999999</v>
      </c>
      <c r="T171">
        <v>0</v>
      </c>
      <c r="U171" s="2"/>
      <c r="V171" s="2"/>
      <c r="W171" s="5">
        <v>32924.826399999998</v>
      </c>
      <c r="X171">
        <v>165.832742225</v>
      </c>
      <c r="AB171" s="3">
        <v>-1047.424665</v>
      </c>
      <c r="AC171" s="2">
        <v>-122.023563</v>
      </c>
      <c r="AD171" s="2">
        <v>36.784694999999999</v>
      </c>
    </row>
    <row r="172" spans="1:30">
      <c r="A172" s="5">
        <v>3618.0738999999999</v>
      </c>
      <c r="B172" s="3">
        <v>-191.74522899999999</v>
      </c>
      <c r="F172" s="2">
        <v>-121.82215100000001</v>
      </c>
      <c r="G172" s="2">
        <v>36.799990999999999</v>
      </c>
      <c r="H172" s="3">
        <v>3632.0482870000001</v>
      </c>
      <c r="I172" s="3">
        <v>205.70378600000001</v>
      </c>
      <c r="J172">
        <v>4.8623E-2</v>
      </c>
      <c r="K172" t="e">
        <f>VLOOKUP(A172,Channel_xs_widths!$D$2:$E$279,2,FALSE)</f>
        <v>#N/A</v>
      </c>
      <c r="O172" s="5">
        <v>32546.298599999998</v>
      </c>
      <c r="P172" s="5">
        <f t="shared" si="5"/>
        <v>-1030.692505</v>
      </c>
      <c r="Q172">
        <v>204.41461003399999</v>
      </c>
      <c r="R172" s="3">
        <f t="shared" si="6"/>
        <v>278.97792567799996</v>
      </c>
      <c r="T172">
        <v>0</v>
      </c>
      <c r="U172" s="2"/>
      <c r="V172" s="2"/>
      <c r="W172" s="5">
        <v>33142.6227</v>
      </c>
      <c r="X172">
        <v>171.46299051</v>
      </c>
      <c r="AB172" s="3">
        <v>-1054.8195390000001</v>
      </c>
      <c r="AC172" s="2">
        <v>-122.02589999999999</v>
      </c>
      <c r="AD172" s="2">
        <v>36.784368999999998</v>
      </c>
    </row>
    <row r="173" spans="1:30">
      <c r="A173" s="5">
        <v>3629.2377000000001</v>
      </c>
      <c r="B173" s="3">
        <v>-192.136617</v>
      </c>
      <c r="F173" s="2">
        <v>-121.82220700000001</v>
      </c>
      <c r="G173" s="2">
        <v>36.799900999999998</v>
      </c>
      <c r="H173" s="3">
        <v>3643.2190049999999</v>
      </c>
      <c r="I173" s="3">
        <v>205.70384799999999</v>
      </c>
      <c r="J173">
        <v>1.4527999999999999E-2</v>
      </c>
      <c r="K173" t="e">
        <f>VLOOKUP(A173,Channel_xs_widths!$D$2:$E$279,2,FALSE)</f>
        <v>#N/A</v>
      </c>
      <c r="O173" s="5">
        <v>32744.035899999999</v>
      </c>
      <c r="P173" s="5">
        <f t="shared" si="5"/>
        <v>-1037.195984</v>
      </c>
      <c r="Q173">
        <v>185.98375765700001</v>
      </c>
      <c r="R173" s="3">
        <f t="shared" si="6"/>
        <v>248.53846529166665</v>
      </c>
      <c r="T173">
        <v>0</v>
      </c>
      <c r="U173" s="2"/>
      <c r="V173" s="2"/>
      <c r="W173" s="5">
        <v>33340.717199999999</v>
      </c>
      <c r="X173">
        <v>222.88467462</v>
      </c>
      <c r="AB173" s="3">
        <v>-1059.2438440000001</v>
      </c>
      <c r="AC173" s="2">
        <v>-122.02790400000001</v>
      </c>
      <c r="AD173" s="2">
        <v>36.783653000000001</v>
      </c>
    </row>
    <row r="174" spans="1:30">
      <c r="A174" s="5">
        <v>3651.5655000000002</v>
      </c>
      <c r="B174" s="3">
        <v>-192.23180600000001</v>
      </c>
      <c r="F174" s="2">
        <v>-121.822318</v>
      </c>
      <c r="G174" s="2">
        <v>36.799720000000001</v>
      </c>
      <c r="H174" s="3">
        <v>3665.5469330000001</v>
      </c>
      <c r="I174" s="3">
        <v>205.70394099999999</v>
      </c>
      <c r="J174">
        <v>3.4657E-2</v>
      </c>
      <c r="K174" t="e">
        <f>VLOOKUP(A174,Channel_xs_widths!$D$2:$E$279,2,FALSE)</f>
        <v>#N/A</v>
      </c>
      <c r="O174" s="5">
        <v>32924.826399999998</v>
      </c>
      <c r="P174" s="5">
        <f t="shared" si="5"/>
        <v>-1047.424665</v>
      </c>
      <c r="Q174">
        <v>165.832742225</v>
      </c>
      <c r="R174" s="3">
        <f t="shared" si="6"/>
        <v>210.3513413003333</v>
      </c>
      <c r="T174">
        <v>0</v>
      </c>
      <c r="U174" s="2"/>
      <c r="V174" s="2"/>
      <c r="W174" s="5">
        <v>33542.170899999997</v>
      </c>
      <c r="X174">
        <v>382.44754515300002</v>
      </c>
      <c r="AB174" s="3">
        <v>-1063.9812830000001</v>
      </c>
      <c r="AC174" s="2">
        <v>-122.029796</v>
      </c>
      <c r="AD174" s="2">
        <v>36.782777000000003</v>
      </c>
    </row>
    <row r="175" spans="1:30">
      <c r="A175" s="5">
        <v>3673.8932</v>
      </c>
      <c r="B175" s="3">
        <v>-193.684224</v>
      </c>
      <c r="F175" s="2">
        <v>-121.822429</v>
      </c>
      <c r="G175" s="2">
        <v>36.79954</v>
      </c>
      <c r="H175" s="3">
        <v>3687.9218580000002</v>
      </c>
      <c r="I175" s="3">
        <v>205.70406500000001</v>
      </c>
      <c r="J175">
        <v>5.3714999999999999E-2</v>
      </c>
      <c r="K175" t="e">
        <f>VLOOKUP(A175,Channel_xs_widths!$D$2:$E$279,2,FALSE)</f>
        <v>#N/A</v>
      </c>
      <c r="O175" s="5">
        <v>33142.6227</v>
      </c>
      <c r="P175" s="5">
        <f t="shared" si="5"/>
        <v>-1054.8195390000001</v>
      </c>
      <c r="Q175">
        <v>171.46299051</v>
      </c>
      <c r="R175" s="3">
        <f t="shared" si="6"/>
        <v>200.40072318483331</v>
      </c>
      <c r="T175">
        <v>0</v>
      </c>
      <c r="U175" s="2"/>
      <c r="V175" s="2"/>
      <c r="W175" s="5">
        <v>33735.363499999999</v>
      </c>
      <c r="X175">
        <v>414.39062285</v>
      </c>
      <c r="AB175" s="3">
        <v>-1079.15354</v>
      </c>
      <c r="AC175" s="2">
        <v>-122.031243</v>
      </c>
      <c r="AD175" s="2">
        <v>36.781551</v>
      </c>
    </row>
    <row r="176" spans="1:30">
      <c r="A176" s="5">
        <v>3683.8919999999998</v>
      </c>
      <c r="B176" s="3">
        <v>-193.968231</v>
      </c>
      <c r="F176" s="2">
        <v>-121.822429</v>
      </c>
      <c r="G176" s="2">
        <v>36.79945</v>
      </c>
      <c r="H176" s="3">
        <v>3697.9246699999999</v>
      </c>
      <c r="I176" s="3">
        <v>179.29455100000001</v>
      </c>
      <c r="J176">
        <v>4.0644E-2</v>
      </c>
      <c r="K176" t="e">
        <f>VLOOKUP(A176,Channel_xs_widths!$D$2:$E$279,2,FALSE)</f>
        <v>#N/A</v>
      </c>
      <c r="O176" s="5">
        <v>33340.717199999999</v>
      </c>
      <c r="P176" s="5">
        <f t="shared" si="5"/>
        <v>-1059.2438440000001</v>
      </c>
      <c r="Q176">
        <v>222.88467462</v>
      </c>
      <c r="R176" s="3">
        <f t="shared" si="6"/>
        <v>205.20072712966666</v>
      </c>
      <c r="T176">
        <v>0</v>
      </c>
      <c r="U176" s="2"/>
      <c r="V176" s="2"/>
      <c r="W176" s="5">
        <v>34135.249600000003</v>
      </c>
      <c r="X176">
        <v>298.83340739200003</v>
      </c>
      <c r="AB176" s="3">
        <v>-1085.25944</v>
      </c>
      <c r="AC176" s="2">
        <v>-122.03330200000001</v>
      </c>
      <c r="AD176" s="2">
        <v>36.778630999999997</v>
      </c>
    </row>
    <row r="177" spans="1:30">
      <c r="A177" s="5">
        <v>3713.8883000000001</v>
      </c>
      <c r="B177" s="3">
        <v>-195.309799</v>
      </c>
      <c r="F177" s="2">
        <v>-121.822429</v>
      </c>
      <c r="G177" s="2">
        <v>36.79918</v>
      </c>
      <c r="H177" s="3">
        <v>3727.9509929999999</v>
      </c>
      <c r="I177" s="3">
        <v>179.29455400000001</v>
      </c>
      <c r="J177">
        <v>5.808E-2</v>
      </c>
      <c r="K177" t="e">
        <f>VLOOKUP(A177,Channel_xs_widths!$D$2:$E$279,2,FALSE)</f>
        <v>#N/A</v>
      </c>
      <c r="O177" s="5">
        <v>33542.170899999997</v>
      </c>
      <c r="P177" s="5">
        <f t="shared" si="5"/>
        <v>-1063.9812830000001</v>
      </c>
      <c r="Q177">
        <v>382.44754515300002</v>
      </c>
      <c r="R177" s="3">
        <f t="shared" si="6"/>
        <v>222.17105336649999</v>
      </c>
      <c r="T177">
        <v>0</v>
      </c>
      <c r="U177" s="2"/>
      <c r="V177" s="2"/>
      <c r="W177" s="5">
        <v>34338.068299999999</v>
      </c>
      <c r="X177">
        <v>298.19404046099999</v>
      </c>
      <c r="AB177" s="3">
        <v>-1097.4732670000001</v>
      </c>
      <c r="AC177" s="2">
        <v>-122.03474900000001</v>
      </c>
      <c r="AD177" s="2">
        <v>36.777279</v>
      </c>
    </row>
    <row r="178" spans="1:30">
      <c r="A178" s="5">
        <v>3733.8859000000002</v>
      </c>
      <c r="B178" s="3">
        <v>-196.87188699999999</v>
      </c>
      <c r="F178" s="2">
        <v>-121.822429</v>
      </c>
      <c r="G178" s="2">
        <v>36.798999000000002</v>
      </c>
      <c r="H178" s="3">
        <v>3748.0094680000002</v>
      </c>
      <c r="I178" s="3">
        <v>179.29455799999999</v>
      </c>
      <c r="J178">
        <v>8.3311999999999997E-2</v>
      </c>
      <c r="K178" t="e">
        <f>VLOOKUP(A178,Channel_xs_widths!$D$2:$E$279,2,FALSE)</f>
        <v>#N/A</v>
      </c>
      <c r="O178" s="5">
        <v>33735.363499999999</v>
      </c>
      <c r="P178" s="5">
        <f t="shared" si="5"/>
        <v>-1079.15354</v>
      </c>
      <c r="Q178">
        <v>414.39062285</v>
      </c>
      <c r="R178" s="3">
        <f t="shared" si="6"/>
        <v>257.16705550249998</v>
      </c>
      <c r="T178">
        <v>0</v>
      </c>
      <c r="U178" s="2"/>
      <c r="V178" s="2"/>
      <c r="W178" s="5">
        <v>34523.358099999998</v>
      </c>
      <c r="X178">
        <v>520.76902732500002</v>
      </c>
      <c r="AB178" s="3">
        <v>-1103.4661410000001</v>
      </c>
      <c r="AC178" s="2">
        <v>-122.036586</v>
      </c>
      <c r="AD178" s="2">
        <v>36.776502000000001</v>
      </c>
    </row>
    <row r="179" spans="1:30">
      <c r="A179" s="5">
        <v>3743.8847000000001</v>
      </c>
      <c r="B179" s="3">
        <v>-197.80886799999999</v>
      </c>
      <c r="F179" s="2">
        <v>-121.822429</v>
      </c>
      <c r="G179" s="2">
        <v>36.798909000000002</v>
      </c>
      <c r="H179" s="3">
        <v>3758.0520529999999</v>
      </c>
      <c r="I179" s="3">
        <v>179.29455999999999</v>
      </c>
      <c r="J179">
        <v>2.8542000000000001E-2</v>
      </c>
      <c r="K179" t="e">
        <f>VLOOKUP(A179,Channel_xs_widths!$D$2:$E$279,2,FALSE)</f>
        <v>#N/A</v>
      </c>
      <c r="O179" s="5">
        <v>34135.249600000003</v>
      </c>
      <c r="P179" s="5">
        <f t="shared" si="5"/>
        <v>-1085.25944</v>
      </c>
      <c r="Q179">
        <v>298.83340739200003</v>
      </c>
      <c r="R179" s="3">
        <f t="shared" si="6"/>
        <v>275.9753304583333</v>
      </c>
      <c r="T179">
        <v>0</v>
      </c>
      <c r="U179" s="2"/>
      <c r="V179" s="2"/>
      <c r="W179" s="5">
        <v>34732.481399999997</v>
      </c>
      <c r="X179">
        <v>391.57586418199998</v>
      </c>
      <c r="AB179" s="3">
        <v>-1109.1010739999999</v>
      </c>
      <c r="AC179" s="2">
        <v>-122.037699</v>
      </c>
      <c r="AD179" s="2">
        <v>36.775025999999997</v>
      </c>
    </row>
    <row r="180" spans="1:30">
      <c r="A180" s="5">
        <v>3773.8809999999999</v>
      </c>
      <c r="B180" s="3">
        <v>-198.01342299999999</v>
      </c>
      <c r="F180" s="2">
        <v>-121.822429</v>
      </c>
      <c r="G180" s="2">
        <v>36.798639000000001</v>
      </c>
      <c r="H180" s="3">
        <v>3788.049086</v>
      </c>
      <c r="I180" s="3">
        <v>179.29456300000001</v>
      </c>
      <c r="J180">
        <v>2.0403999999999999E-2</v>
      </c>
      <c r="K180" t="e">
        <f>VLOOKUP(A180,Channel_xs_widths!$D$2:$E$279,2,FALSE)</f>
        <v>#N/A</v>
      </c>
      <c r="O180" s="5">
        <v>34338.068299999999</v>
      </c>
      <c r="P180" s="5">
        <f t="shared" si="5"/>
        <v>-1097.4732670000001</v>
      </c>
      <c r="Q180">
        <v>298.19404046099999</v>
      </c>
      <c r="R180" s="3">
        <f t="shared" si="6"/>
        <v>298.03554683099998</v>
      </c>
      <c r="T180">
        <v>0</v>
      </c>
      <c r="U180" s="2"/>
      <c r="V180" s="2"/>
      <c r="W180" s="5">
        <v>34926.7598</v>
      </c>
      <c r="X180">
        <v>378.21464822399997</v>
      </c>
      <c r="AB180" s="3">
        <v>-1114.064087</v>
      </c>
      <c r="AC180" s="2">
        <v>-122.03909</v>
      </c>
      <c r="AD180" s="2">
        <v>36.773764999999997</v>
      </c>
    </row>
    <row r="181" spans="1:30">
      <c r="A181" s="5">
        <v>3803.8773000000001</v>
      </c>
      <c r="B181" s="3">
        <v>-199.032984</v>
      </c>
      <c r="F181" s="2">
        <v>-121.822429</v>
      </c>
      <c r="G181" s="2">
        <v>36.798368000000004</v>
      </c>
      <c r="H181" s="3">
        <v>3818.0627410000002</v>
      </c>
      <c r="I181" s="3">
        <v>179.294567</v>
      </c>
      <c r="J181">
        <v>4.0305000000000001E-2</v>
      </c>
      <c r="K181">
        <f>VLOOKUP(A181,Channel_xs_widths!$D$2:$E$279,2,FALSE)</f>
        <v>93.3523822123</v>
      </c>
      <c r="O181" s="5">
        <v>34523.358099999998</v>
      </c>
      <c r="P181" s="5">
        <f t="shared" si="5"/>
        <v>-1103.4661410000001</v>
      </c>
      <c r="Q181">
        <v>520.76902732500002</v>
      </c>
      <c r="R181" s="3">
        <f t="shared" si="6"/>
        <v>356.25321963350001</v>
      </c>
      <c r="T181">
        <v>0</v>
      </c>
      <c r="U181" s="2"/>
      <c r="V181" s="2"/>
      <c r="W181" s="5">
        <v>35126.432699999998</v>
      </c>
      <c r="X181">
        <v>384.11368796599999</v>
      </c>
      <c r="AB181" s="3">
        <v>-1125.663147</v>
      </c>
      <c r="AC181" s="2">
        <v>-122.040009</v>
      </c>
      <c r="AD181" s="2">
        <v>36.772142000000002</v>
      </c>
    </row>
    <row r="182" spans="1:30">
      <c r="A182" s="5">
        <v>3823.8748999999998</v>
      </c>
      <c r="B182" s="3">
        <v>-200.02844200000001</v>
      </c>
      <c r="F182" s="2">
        <v>-121.822429</v>
      </c>
      <c r="G182" s="2">
        <v>36.798188000000003</v>
      </c>
      <c r="H182" s="3">
        <v>3838.0850569999998</v>
      </c>
      <c r="I182" s="3">
        <v>179.29457099999999</v>
      </c>
      <c r="J182">
        <v>4.7705999999999998E-2</v>
      </c>
      <c r="K182" t="e">
        <f>VLOOKUP(A182,Channel_xs_widths!$D$2:$E$279,2,FALSE)</f>
        <v>#N/A</v>
      </c>
      <c r="O182" s="5">
        <v>34732.481399999997</v>
      </c>
      <c r="P182" s="5">
        <f t="shared" si="5"/>
        <v>-1109.1010739999999</v>
      </c>
      <c r="Q182">
        <v>391.57586418199998</v>
      </c>
      <c r="R182" s="3">
        <f t="shared" si="6"/>
        <v>384.36841789383334</v>
      </c>
      <c r="T182">
        <v>0</v>
      </c>
      <c r="U182" s="2"/>
      <c r="V182" s="2"/>
      <c r="W182" s="5">
        <v>35321.510699999999</v>
      </c>
      <c r="X182">
        <v>380.54477191299998</v>
      </c>
      <c r="AB182" s="3">
        <v>-1131.40625</v>
      </c>
      <c r="AC182" s="2">
        <v>-122.04037</v>
      </c>
      <c r="AD182" s="2">
        <v>36.770429999999998</v>
      </c>
    </row>
    <row r="183" spans="1:30">
      <c r="A183" s="5">
        <v>3833.8737000000001</v>
      </c>
      <c r="B183" s="3">
        <v>-200.46399400000001</v>
      </c>
      <c r="F183" s="2">
        <v>-121.822429</v>
      </c>
      <c r="G183" s="2">
        <v>36.798098000000003</v>
      </c>
      <c r="H183" s="3">
        <v>3848.0933169999998</v>
      </c>
      <c r="I183" s="3">
        <v>179.29457300000001</v>
      </c>
      <c r="J183">
        <v>3.0969E-2</v>
      </c>
      <c r="K183" t="e">
        <f>VLOOKUP(A183,Channel_xs_widths!$D$2:$E$279,2,FALSE)</f>
        <v>#N/A</v>
      </c>
      <c r="O183" s="5">
        <v>34926.7598</v>
      </c>
      <c r="P183" s="5">
        <f t="shared" si="5"/>
        <v>-1114.064087</v>
      </c>
      <c r="Q183">
        <v>378.21464822399997</v>
      </c>
      <c r="R183" s="3">
        <f t="shared" si="6"/>
        <v>383.66293507233331</v>
      </c>
      <c r="T183">
        <v>0</v>
      </c>
      <c r="U183" s="2"/>
      <c r="V183" s="2"/>
      <c r="W183" s="5">
        <v>35529.271200000003</v>
      </c>
      <c r="X183">
        <v>375.30184294399999</v>
      </c>
      <c r="AB183" s="3">
        <v>-1141.502808</v>
      </c>
      <c r="AC183" s="2">
        <v>-122.040092</v>
      </c>
      <c r="AD183" s="2">
        <v>36.768628</v>
      </c>
    </row>
    <row r="184" spans="1:30">
      <c r="A184" s="5">
        <v>3863.87</v>
      </c>
      <c r="B184" s="3">
        <v>-201.26705899999999</v>
      </c>
      <c r="F184" s="2">
        <v>-121.822429</v>
      </c>
      <c r="G184" s="2">
        <v>36.797828000000003</v>
      </c>
      <c r="H184" s="3">
        <v>3878.1003959999998</v>
      </c>
      <c r="I184" s="3">
        <v>179.29457600000001</v>
      </c>
      <c r="J184">
        <v>1.8549E-2</v>
      </c>
      <c r="K184" t="e">
        <f>VLOOKUP(A184,Channel_xs_widths!$D$2:$E$279,2,FALSE)</f>
        <v>#N/A</v>
      </c>
      <c r="O184" s="5">
        <v>35126.432699999998</v>
      </c>
      <c r="P184" s="5">
        <f t="shared" si="5"/>
        <v>-1125.663147</v>
      </c>
      <c r="Q184">
        <v>384.11368796599999</v>
      </c>
      <c r="R184" s="3">
        <f t="shared" si="6"/>
        <v>378.61677925833334</v>
      </c>
      <c r="T184">
        <v>0</v>
      </c>
      <c r="U184" s="2"/>
      <c r="V184" s="2"/>
      <c r="W184" s="5">
        <v>35727.390200000002</v>
      </c>
      <c r="X184">
        <v>250.93414777999999</v>
      </c>
      <c r="AB184" s="3">
        <v>-1149.0932009999999</v>
      </c>
      <c r="AC184" s="2">
        <v>-122.039925</v>
      </c>
      <c r="AD184" s="2">
        <v>36.766869999999997</v>
      </c>
    </row>
    <row r="185" spans="1:30">
      <c r="A185" s="5">
        <v>3893.8663000000001</v>
      </c>
      <c r="B185" s="3">
        <v>-201.57681299999999</v>
      </c>
      <c r="F185" s="2">
        <v>-121.822429</v>
      </c>
      <c r="G185" s="2">
        <v>36.797556999999998</v>
      </c>
      <c r="H185" s="3">
        <v>3908.098324</v>
      </c>
      <c r="I185" s="3">
        <v>179.29458099999999</v>
      </c>
      <c r="J185">
        <v>1.8482999999999999E-2</v>
      </c>
      <c r="K185" t="e">
        <f>VLOOKUP(A185,Channel_xs_widths!$D$2:$E$279,2,FALSE)</f>
        <v>#N/A</v>
      </c>
      <c r="O185" s="5">
        <v>35321.510699999999</v>
      </c>
      <c r="P185" s="5">
        <f t="shared" si="5"/>
        <v>-1131.40625</v>
      </c>
      <c r="Q185">
        <v>380.54477191299998</v>
      </c>
      <c r="R185" s="3">
        <f t="shared" si="6"/>
        <v>392.23534001183333</v>
      </c>
      <c r="T185">
        <v>0</v>
      </c>
      <c r="U185" s="2"/>
      <c r="V185" s="2"/>
      <c r="W185" s="5">
        <v>35925.875800000002</v>
      </c>
      <c r="X185">
        <v>226.41300731199999</v>
      </c>
      <c r="AB185" s="3">
        <v>-1153.803928</v>
      </c>
      <c r="AC185" s="2">
        <v>-122.03999899999999</v>
      </c>
      <c r="AD185" s="2">
        <v>36.765112999999999</v>
      </c>
    </row>
    <row r="186" spans="1:30">
      <c r="A186" s="5">
        <v>3913.8638999999998</v>
      </c>
      <c r="B186" s="3">
        <v>-202.191101</v>
      </c>
      <c r="F186" s="2">
        <v>-121.822429</v>
      </c>
      <c r="G186" s="2">
        <v>36.797376999999997</v>
      </c>
      <c r="H186" s="3">
        <v>3928.105309</v>
      </c>
      <c r="I186" s="3">
        <v>179.29458500000001</v>
      </c>
      <c r="J186">
        <v>3.0927E-2</v>
      </c>
      <c r="K186" t="e">
        <f>VLOOKUP(A186,Channel_xs_widths!$D$2:$E$279,2,FALSE)</f>
        <v>#N/A</v>
      </c>
      <c r="O186" s="5">
        <v>35529.271200000003</v>
      </c>
      <c r="P186" s="5">
        <f t="shared" ref="P186:P249" si="7">VLOOKUP(O186,$A$3:$B$2986,2,FALSE)</f>
        <v>-1141.502808</v>
      </c>
      <c r="Q186">
        <v>375.30184294399999</v>
      </c>
      <c r="R186" s="3">
        <f t="shared" si="6"/>
        <v>405.0866404256667</v>
      </c>
      <c r="T186">
        <v>0</v>
      </c>
      <c r="U186" s="2"/>
      <c r="V186" s="2"/>
      <c r="W186" s="5">
        <v>36139.125</v>
      </c>
      <c r="X186">
        <v>292.12474580499998</v>
      </c>
      <c r="AB186" s="3">
        <v>-1160.1873780000001</v>
      </c>
      <c r="AC186" s="2">
        <v>-122.039703</v>
      </c>
      <c r="AD186" s="2">
        <v>36.763219999999997</v>
      </c>
    </row>
    <row r="187" spans="1:30">
      <c r="A187" s="5">
        <v>3923.8625999999999</v>
      </c>
      <c r="B187" s="3">
        <v>-202.50451200000001</v>
      </c>
      <c r="F187" s="2">
        <v>-121.822429</v>
      </c>
      <c r="G187" s="2">
        <v>36.797286999999997</v>
      </c>
      <c r="H187" s="3">
        <v>3938.1089959999999</v>
      </c>
      <c r="I187" s="3">
        <v>179.29458700000001</v>
      </c>
      <c r="J187">
        <v>3.4131000000000002E-2</v>
      </c>
      <c r="K187" t="e">
        <f>VLOOKUP(A187,Channel_xs_widths!$D$2:$E$279,2,FALSE)</f>
        <v>#N/A</v>
      </c>
      <c r="O187" s="5">
        <v>35727.390200000002</v>
      </c>
      <c r="P187" s="5">
        <f t="shared" si="7"/>
        <v>-1149.0932009999999</v>
      </c>
      <c r="Q187">
        <v>250.93414777999999</v>
      </c>
      <c r="R187" s="3">
        <f t="shared" si="6"/>
        <v>360.11416050149995</v>
      </c>
      <c r="T187">
        <v>0</v>
      </c>
      <c r="U187" s="2"/>
      <c r="V187" s="2"/>
      <c r="W187" s="5">
        <v>36329.816099999996</v>
      </c>
      <c r="X187">
        <v>340.10785190899998</v>
      </c>
      <c r="AB187" s="3">
        <v>-1165.6312660000001</v>
      </c>
      <c r="AC187" s="2">
        <v>-122.03881199999999</v>
      </c>
      <c r="AD187" s="2">
        <v>36.761687999999999</v>
      </c>
    </row>
    <row r="188" spans="1:30">
      <c r="A188" s="5">
        <v>3953.8589999999999</v>
      </c>
      <c r="B188" s="3">
        <v>-203.55615700000001</v>
      </c>
      <c r="F188" s="2">
        <v>-121.822429</v>
      </c>
      <c r="G188" s="2">
        <v>36.797016999999997</v>
      </c>
      <c r="H188" s="3">
        <v>3968.123752</v>
      </c>
      <c r="I188" s="3">
        <v>179.29459</v>
      </c>
      <c r="J188">
        <v>2.5433999999999998E-2</v>
      </c>
      <c r="K188" t="e">
        <f>VLOOKUP(A188,Channel_xs_widths!$D$2:$E$279,2,FALSE)</f>
        <v>#N/A</v>
      </c>
      <c r="O188" s="5">
        <v>35925.875800000002</v>
      </c>
      <c r="P188" s="5">
        <f t="shared" si="7"/>
        <v>-1153.803928</v>
      </c>
      <c r="Q188">
        <v>226.41300731199999</v>
      </c>
      <c r="R188" s="3">
        <f t="shared" si="6"/>
        <v>332.58701768983332</v>
      </c>
      <c r="T188">
        <v>0</v>
      </c>
      <c r="U188" s="2"/>
      <c r="V188" s="2"/>
      <c r="W188" s="5">
        <v>36531.756800000003</v>
      </c>
      <c r="X188">
        <v>365.27296639600002</v>
      </c>
      <c r="AB188" s="3">
        <v>-1171.356567</v>
      </c>
      <c r="AC188" s="2">
        <v>-122.03743900000001</v>
      </c>
      <c r="AD188" s="2">
        <v>36.760246000000002</v>
      </c>
    </row>
    <row r="189" spans="1:30">
      <c r="A189" s="5">
        <v>3983.8553000000002</v>
      </c>
      <c r="B189" s="3">
        <v>-204.03034500000001</v>
      </c>
      <c r="F189" s="2">
        <v>-121.822429</v>
      </c>
      <c r="G189" s="2">
        <v>36.796745999999999</v>
      </c>
      <c r="H189" s="3">
        <v>3998.1238250000001</v>
      </c>
      <c r="I189" s="3">
        <v>179.29459399999999</v>
      </c>
      <c r="J189">
        <v>2.4861000000000001E-2</v>
      </c>
      <c r="K189">
        <f>VLOOKUP(A189,Channel_xs_widths!$D$2:$E$279,2,FALSE)</f>
        <v>135.185268861</v>
      </c>
      <c r="M189" s="5">
        <f>A210-A190</f>
        <v>399.8472999999999</v>
      </c>
      <c r="O189" s="5">
        <v>36139.125</v>
      </c>
      <c r="P189" s="5">
        <f t="shared" si="7"/>
        <v>-1160.1873780000001</v>
      </c>
      <c r="Q189">
        <v>292.12474580499998</v>
      </c>
      <c r="R189" s="3">
        <f t="shared" si="6"/>
        <v>318.23870061999997</v>
      </c>
      <c r="T189">
        <v>0</v>
      </c>
      <c r="U189" s="2"/>
      <c r="V189" s="2"/>
      <c r="W189" s="5">
        <v>36731.3413</v>
      </c>
      <c r="X189">
        <v>255.01242560899999</v>
      </c>
      <c r="AB189" s="3">
        <v>-1177.610596</v>
      </c>
      <c r="AC189" s="2">
        <v>-122.03636299999999</v>
      </c>
      <c r="AD189" s="2">
        <v>36.758803999999998</v>
      </c>
    </row>
    <row r="190" spans="1:30">
      <c r="A190" s="5">
        <v>4003.8528000000001</v>
      </c>
      <c r="B190" s="3">
        <v>-204.79905199999999</v>
      </c>
      <c r="C190" t="s">
        <v>0</v>
      </c>
      <c r="D190" t="s">
        <v>16</v>
      </c>
      <c r="F190" s="2">
        <v>-121.822429</v>
      </c>
      <c r="G190" s="2">
        <v>36.796565999999999</v>
      </c>
      <c r="H190" s="3">
        <v>4018.1361440000001</v>
      </c>
      <c r="I190" s="3">
        <v>179.29459800000001</v>
      </c>
      <c r="J190">
        <v>3.5956000000000002E-2</v>
      </c>
      <c r="K190" t="e">
        <f>VLOOKUP(A190,Channel_xs_widths!$D$2:$E$279,2,FALSE)</f>
        <v>#N/A</v>
      </c>
      <c r="O190" s="5">
        <v>36329.816099999996</v>
      </c>
      <c r="P190" s="5">
        <f t="shared" si="7"/>
        <v>-1165.6312660000001</v>
      </c>
      <c r="Q190">
        <v>340.10785190899998</v>
      </c>
      <c r="R190" s="3">
        <f t="shared" si="6"/>
        <v>310.90439461049999</v>
      </c>
      <c r="T190">
        <v>0</v>
      </c>
      <c r="U190" s="2"/>
      <c r="V190" s="2"/>
      <c r="W190" s="5">
        <v>36915.395100000002</v>
      </c>
      <c r="X190">
        <v>250.817173572</v>
      </c>
      <c r="AB190" s="3">
        <v>-1182.0893349999999</v>
      </c>
      <c r="AC190" s="2">
        <v>-122.034527</v>
      </c>
      <c r="AD190" s="2">
        <v>36.758082999999999</v>
      </c>
    </row>
    <row r="191" spans="1:30">
      <c r="A191" s="5">
        <v>4013.8516</v>
      </c>
      <c r="B191" s="3">
        <v>-205.108892</v>
      </c>
      <c r="F191" s="2">
        <v>-121.822429</v>
      </c>
      <c r="G191" s="2">
        <v>36.796475999999998</v>
      </c>
      <c r="H191" s="3">
        <v>4028.1397179999999</v>
      </c>
      <c r="I191" s="3">
        <v>179.2946</v>
      </c>
      <c r="J191">
        <v>2.4299000000000001E-2</v>
      </c>
      <c r="K191" t="e">
        <f>VLOOKUP(A191,Channel_xs_widths!$D$2:$E$279,2,FALSE)</f>
        <v>#N/A</v>
      </c>
      <c r="O191" s="5">
        <v>36531.756800000003</v>
      </c>
      <c r="P191" s="5">
        <f t="shared" si="7"/>
        <v>-1171.356567</v>
      </c>
      <c r="Q191">
        <v>365.27296639600002</v>
      </c>
      <c r="R191" s="3">
        <f t="shared" si="6"/>
        <v>308.359093691</v>
      </c>
      <c r="T191">
        <v>0</v>
      </c>
      <c r="U191" s="2"/>
      <c r="V191" s="2"/>
      <c r="W191" s="5">
        <v>37313.185700000002</v>
      </c>
      <c r="X191">
        <v>422.732028555</v>
      </c>
      <c r="AB191" s="3">
        <v>-1200.819747</v>
      </c>
      <c r="AC191" s="2">
        <v>-122.03306499999999</v>
      </c>
      <c r="AD191" s="2">
        <v>36.754838999999997</v>
      </c>
    </row>
    <row r="192" spans="1:30">
      <c r="A192" s="5">
        <v>4043.8479000000002</v>
      </c>
      <c r="B192" s="3">
        <v>-205.77090999999999</v>
      </c>
      <c r="F192" s="2">
        <v>-121.822429</v>
      </c>
      <c r="G192" s="2">
        <v>36.796205999999998</v>
      </c>
      <c r="H192" s="3">
        <v>4058.1433459999998</v>
      </c>
      <c r="I192" s="3">
        <v>179.294603</v>
      </c>
      <c r="J192">
        <v>2.2592999999999999E-2</v>
      </c>
      <c r="K192" t="e">
        <f>VLOOKUP(A192,Channel_xs_widths!$D$2:$E$279,2,FALSE)</f>
        <v>#N/A</v>
      </c>
      <c r="O192" s="5">
        <v>36731.3413</v>
      </c>
      <c r="P192" s="5">
        <f t="shared" si="7"/>
        <v>-1177.610596</v>
      </c>
      <c r="Q192">
        <v>255.01242560899999</v>
      </c>
      <c r="R192" s="3">
        <f t="shared" si="6"/>
        <v>288.31085746850005</v>
      </c>
      <c r="T192">
        <v>0</v>
      </c>
      <c r="U192" s="2"/>
      <c r="V192" s="2"/>
      <c r="W192" s="5">
        <v>37512.307800000002</v>
      </c>
      <c r="X192">
        <v>468.59363453899999</v>
      </c>
      <c r="AB192" s="3">
        <v>-1208.7193380000001</v>
      </c>
      <c r="AC192" s="2">
        <v>-122.032184</v>
      </c>
      <c r="AD192" s="2">
        <v>36.753216000000002</v>
      </c>
    </row>
    <row r="193" spans="1:32">
      <c r="A193" s="5">
        <v>4073.8443000000002</v>
      </c>
      <c r="B193" s="3">
        <v>-206.464325</v>
      </c>
      <c r="F193" s="2">
        <v>-121.822429</v>
      </c>
      <c r="G193" s="2">
        <v>36.795935</v>
      </c>
      <c r="H193" s="3">
        <v>4088.1476809999999</v>
      </c>
      <c r="I193" s="3">
        <v>179.29460800000001</v>
      </c>
      <c r="J193">
        <v>2.4662E-2</v>
      </c>
      <c r="K193" t="e">
        <f>VLOOKUP(A193,Channel_xs_widths!$D$2:$E$279,2,FALSE)</f>
        <v>#N/A</v>
      </c>
      <c r="O193" s="5">
        <v>36915.395100000002</v>
      </c>
      <c r="P193" s="5">
        <f t="shared" si="7"/>
        <v>-1182.0893349999999</v>
      </c>
      <c r="Q193">
        <v>250.817173572</v>
      </c>
      <c r="R193" s="3">
        <f t="shared" si="6"/>
        <v>288.29136176716662</v>
      </c>
      <c r="T193">
        <v>0</v>
      </c>
      <c r="U193" s="2"/>
      <c r="V193" s="2"/>
      <c r="W193" s="5">
        <v>37714.184699999998</v>
      </c>
      <c r="X193">
        <v>515.95627439700002</v>
      </c>
      <c r="AB193" s="3">
        <v>-1211.4205320000001</v>
      </c>
      <c r="AC193" s="2">
        <v>-122.03090899999999</v>
      </c>
      <c r="AD193" s="2">
        <v>36.751728999999997</v>
      </c>
    </row>
    <row r="194" spans="1:32">
      <c r="A194" s="5">
        <v>4093.8418000000001</v>
      </c>
      <c r="B194" s="3">
        <v>-207.00386599999999</v>
      </c>
      <c r="F194" s="2">
        <v>-121.822429</v>
      </c>
      <c r="G194" s="2">
        <v>36.795755</v>
      </c>
      <c r="H194" s="3">
        <v>4108.152505</v>
      </c>
      <c r="I194" s="3">
        <v>179.294611</v>
      </c>
      <c r="J194">
        <v>2.8160999999999999E-2</v>
      </c>
      <c r="K194" t="e">
        <f>VLOOKUP(A194,Channel_xs_widths!$D$2:$E$279,2,FALSE)</f>
        <v>#N/A</v>
      </c>
      <c r="O194" s="5">
        <v>37313.185700000002</v>
      </c>
      <c r="P194" s="5">
        <f t="shared" si="7"/>
        <v>-1200.819747</v>
      </c>
      <c r="Q194">
        <v>422.732028555</v>
      </c>
      <c r="R194" s="3">
        <f t="shared" si="6"/>
        <v>321.01119864099996</v>
      </c>
      <c r="T194">
        <v>0</v>
      </c>
      <c r="U194" s="2"/>
      <c r="V194" s="2"/>
      <c r="W194" s="5">
        <v>38125.210599999999</v>
      </c>
      <c r="X194">
        <v>587.79524639199997</v>
      </c>
      <c r="AB194" s="3">
        <v>-1222.8597010000001</v>
      </c>
      <c r="AC194" s="2">
        <v>-122.026791</v>
      </c>
      <c r="AD194" s="2">
        <v>36.750332</v>
      </c>
    </row>
    <row r="195" spans="1:32">
      <c r="A195" s="5">
        <v>4104.1441999999997</v>
      </c>
      <c r="B195" s="3">
        <v>-207.317589</v>
      </c>
      <c r="F195" s="2">
        <v>-121.822457</v>
      </c>
      <c r="G195" s="2">
        <v>36.795665</v>
      </c>
      <c r="H195" s="3">
        <v>4118.4597160000003</v>
      </c>
      <c r="I195" s="3">
        <v>193.240173</v>
      </c>
      <c r="J195">
        <v>3.7769999999999998E-2</v>
      </c>
      <c r="K195" t="e">
        <f>VLOOKUP(A195,Channel_xs_widths!$D$2:$E$279,2,FALSE)</f>
        <v>#N/A</v>
      </c>
      <c r="O195" s="5">
        <v>37512.307800000002</v>
      </c>
      <c r="P195" s="5">
        <f t="shared" si="7"/>
        <v>-1208.7193380000001</v>
      </c>
      <c r="Q195">
        <v>468.59363453899999</v>
      </c>
      <c r="R195" s="3">
        <f t="shared" si="6"/>
        <v>350.42268009666668</v>
      </c>
      <c r="T195">
        <v>0</v>
      </c>
      <c r="U195" s="2"/>
      <c r="V195" s="2"/>
      <c r="W195" s="5">
        <v>38325.9064</v>
      </c>
      <c r="X195">
        <v>465.90350759900002</v>
      </c>
      <c r="AB195" s="3">
        <v>-1227.853668</v>
      </c>
      <c r="AC195" s="2">
        <v>-122.025441</v>
      </c>
      <c r="AD195" s="2">
        <v>36.748890000000003</v>
      </c>
    </row>
    <row r="196" spans="1:32">
      <c r="A196" s="5">
        <v>4135.0515999999998</v>
      </c>
      <c r="B196" s="3">
        <v>-208.56036399999999</v>
      </c>
      <c r="F196" s="2">
        <v>-121.822541</v>
      </c>
      <c r="G196" s="2">
        <v>36.795394000000002</v>
      </c>
      <c r="H196" s="3">
        <v>4149.3920010000002</v>
      </c>
      <c r="I196" s="3">
        <v>193.240241</v>
      </c>
      <c r="J196">
        <v>4.0210000000000003E-2</v>
      </c>
      <c r="K196" t="e">
        <f>VLOOKUP(A196,Channel_xs_widths!$D$2:$E$279,2,FALSE)</f>
        <v>#N/A</v>
      </c>
      <c r="O196" s="5">
        <v>37714.184699999998</v>
      </c>
      <c r="P196" s="5">
        <f t="shared" si="7"/>
        <v>-1211.4205320000001</v>
      </c>
      <c r="Q196">
        <v>515.95627439700002</v>
      </c>
      <c r="R196" s="3">
        <f t="shared" si="6"/>
        <v>379.73075051133333</v>
      </c>
      <c r="T196">
        <v>0</v>
      </c>
      <c r="U196" s="2"/>
      <c r="V196" s="2"/>
      <c r="W196" s="5">
        <v>38521.804700000001</v>
      </c>
      <c r="X196">
        <v>400.23477630399998</v>
      </c>
      <c r="AB196" s="3">
        <v>-1235.067505</v>
      </c>
      <c r="AC196" s="2">
        <v>-122.024231</v>
      </c>
      <c r="AD196" s="2">
        <v>36.747422999999998</v>
      </c>
    </row>
    <row r="197" spans="1:32">
      <c r="A197" s="5">
        <v>4135.0515999999998</v>
      </c>
      <c r="B197" s="3">
        <v>-208.56036399999999</v>
      </c>
      <c r="F197" s="2">
        <v>-121.822541</v>
      </c>
      <c r="G197" s="2">
        <v>36.795394000000002</v>
      </c>
      <c r="H197" s="3">
        <v>4149.3920010000002</v>
      </c>
      <c r="I197" s="3">
        <v>178.48788500000001</v>
      </c>
      <c r="J197">
        <v>3.7901999999999998E-2</v>
      </c>
      <c r="K197" t="e">
        <f>VLOOKUP(A197,Channel_xs_widths!$D$2:$E$279,2,FALSE)</f>
        <v>#N/A</v>
      </c>
      <c r="O197" s="5">
        <v>38125.210599999999</v>
      </c>
      <c r="P197" s="5">
        <f t="shared" si="7"/>
        <v>-1222.8597010000001</v>
      </c>
      <c r="Q197">
        <v>587.79524639199997</v>
      </c>
      <c r="R197" s="3">
        <f t="shared" si="6"/>
        <v>416.81779717733338</v>
      </c>
      <c r="T197">
        <v>0</v>
      </c>
      <c r="U197" s="2"/>
      <c r="V197" s="2"/>
      <c r="W197" s="5">
        <v>38714.7068</v>
      </c>
      <c r="X197">
        <v>376.271930849</v>
      </c>
      <c r="AB197" s="3">
        <v>-1238.628825</v>
      </c>
      <c r="AC197" s="2">
        <v>-122.022561</v>
      </c>
      <c r="AD197" s="2">
        <v>36.746366999999999</v>
      </c>
    </row>
    <row r="198" spans="1:32">
      <c r="A198" s="5">
        <v>4165.9588999999996</v>
      </c>
      <c r="B198" s="3">
        <v>-209.73181199999999</v>
      </c>
      <c r="F198" s="2">
        <v>-121.822624</v>
      </c>
      <c r="G198" s="2">
        <v>36.795124000000001</v>
      </c>
      <c r="H198" s="3">
        <v>4180.3215069999997</v>
      </c>
      <c r="I198" s="3">
        <v>193.240343</v>
      </c>
      <c r="J198">
        <v>3.6488E-2</v>
      </c>
      <c r="K198" t="e">
        <f>VLOOKUP(A198,Channel_xs_widths!$D$2:$E$279,2,FALSE)</f>
        <v>#N/A</v>
      </c>
      <c r="O198" s="5">
        <v>38325.9064</v>
      </c>
      <c r="P198" s="5">
        <f t="shared" si="7"/>
        <v>-1227.853668</v>
      </c>
      <c r="Q198">
        <v>465.90350759900002</v>
      </c>
      <c r="R198" s="3">
        <f t="shared" si="6"/>
        <v>451.96631084233331</v>
      </c>
      <c r="T198">
        <v>0</v>
      </c>
      <c r="U198" s="2"/>
      <c r="V198" s="2"/>
      <c r="W198" s="5">
        <v>38936.161399999997</v>
      </c>
      <c r="X198">
        <v>375.71883469699998</v>
      </c>
      <c r="AB198" s="3">
        <v>-1246.7738589999999</v>
      </c>
      <c r="AC198" s="2">
        <v>-122.021711</v>
      </c>
      <c r="AD198" s="2">
        <v>36.744563999999997</v>
      </c>
    </row>
    <row r="199" spans="1:32">
      <c r="A199" s="5">
        <v>4176.2613000000001</v>
      </c>
      <c r="B199" s="3">
        <v>-210.06400600000001</v>
      </c>
      <c r="E199" s="16" t="s">
        <v>63</v>
      </c>
      <c r="F199" s="2">
        <v>-121.82265200000001</v>
      </c>
      <c r="G199" s="2">
        <v>36.795034000000001</v>
      </c>
      <c r="H199" s="3">
        <v>4190.6293009999999</v>
      </c>
      <c r="I199" s="3">
        <v>193.24041099999999</v>
      </c>
      <c r="J199">
        <v>3.9362000000000001E-2</v>
      </c>
      <c r="K199" t="e">
        <f>VLOOKUP(A199,Channel_xs_widths!$D$2:$E$279,2,FALSE)</f>
        <v>#N/A</v>
      </c>
      <c r="O199" s="5">
        <v>38521.804700000001</v>
      </c>
      <c r="P199" s="5">
        <f t="shared" si="7"/>
        <v>-1235.067505</v>
      </c>
      <c r="Q199">
        <v>400.23477630399998</v>
      </c>
      <c r="R199" s="3">
        <f t="shared" si="6"/>
        <v>476.86924463099996</v>
      </c>
      <c r="T199">
        <v>0</v>
      </c>
      <c r="U199" s="2"/>
      <c r="V199" s="2"/>
      <c r="W199" s="5">
        <v>39119.157800000001</v>
      </c>
      <c r="X199">
        <v>322.03632499399998</v>
      </c>
      <c r="AB199" s="3">
        <v>-1260.2471619999999</v>
      </c>
      <c r="AC199" s="2">
        <v>-122.02055799999999</v>
      </c>
      <c r="AD199" s="2">
        <v>36.743279999999999</v>
      </c>
    </row>
    <row r="200" spans="1:32">
      <c r="A200" s="5">
        <v>4196.2588999999998</v>
      </c>
      <c r="B200" s="3">
        <v>-210.92446899999999</v>
      </c>
      <c r="F200" s="2">
        <v>-121.82265200000001</v>
      </c>
      <c r="G200" s="2">
        <v>36.794854000000001</v>
      </c>
      <c r="H200" s="3">
        <v>4210.6453469999997</v>
      </c>
      <c r="I200" s="3">
        <v>179.294759</v>
      </c>
      <c r="J200">
        <v>2.5142000000000001E-2</v>
      </c>
      <c r="K200">
        <f>VLOOKUP(A200,Channel_xs_widths!$D$2:$E$279,2,FALSE)</f>
        <v>150.96081092899999</v>
      </c>
      <c r="O200" s="5">
        <v>38714.7068</v>
      </c>
      <c r="P200" s="5">
        <f t="shared" si="7"/>
        <v>-1238.628825</v>
      </c>
      <c r="Q200">
        <v>376.271930849</v>
      </c>
      <c r="R200" s="3">
        <f t="shared" si="6"/>
        <v>469.12589501333338</v>
      </c>
      <c r="T200">
        <v>0</v>
      </c>
      <c r="U200" s="2"/>
      <c r="V200" s="2"/>
      <c r="W200" s="5">
        <v>39325.724699999999</v>
      </c>
      <c r="X200">
        <v>313.72784347200002</v>
      </c>
      <c r="AB200" s="3">
        <v>-1261.033285</v>
      </c>
      <c r="AC200" s="2">
        <v>-122.019445</v>
      </c>
      <c r="AD200" s="2">
        <v>36.741680000000002</v>
      </c>
    </row>
    <row r="201" spans="1:32">
      <c r="A201" s="5">
        <v>4226.2551999999996</v>
      </c>
      <c r="B201" s="3">
        <v>-211.32094799999999</v>
      </c>
      <c r="F201" s="2">
        <v>-121.82265200000001</v>
      </c>
      <c r="G201" s="2">
        <v>36.794583000000003</v>
      </c>
      <c r="H201" s="3">
        <v>4240.6442809999999</v>
      </c>
      <c r="I201" s="3">
        <v>179.29476299999999</v>
      </c>
      <c r="J201">
        <v>2.4864000000000001E-2</v>
      </c>
      <c r="K201" t="e">
        <f>VLOOKUP(A201,Channel_xs_widths!$D$2:$E$279,2,FALSE)</f>
        <v>#N/A</v>
      </c>
      <c r="O201" s="5">
        <v>38936.161399999997</v>
      </c>
      <c r="P201" s="5">
        <f t="shared" si="7"/>
        <v>-1246.7738589999999</v>
      </c>
      <c r="Q201">
        <v>375.71883469699998</v>
      </c>
      <c r="R201" s="3">
        <f t="shared" si="6"/>
        <v>453.64676170633334</v>
      </c>
      <c r="T201">
        <v>0</v>
      </c>
      <c r="U201" s="2"/>
      <c r="V201" s="2"/>
      <c r="W201" s="5">
        <v>39529.249499999998</v>
      </c>
      <c r="X201">
        <v>414.73229689599998</v>
      </c>
      <c r="AB201" s="3">
        <v>-1277.806071</v>
      </c>
      <c r="AC201" s="2">
        <v>-122.01955599999999</v>
      </c>
      <c r="AD201" s="2">
        <v>36.739877999999997</v>
      </c>
    </row>
    <row r="202" spans="1:32">
      <c r="A202" s="5">
        <v>4256.2515000000003</v>
      </c>
      <c r="B202" s="3">
        <v>-212.41610700000001</v>
      </c>
      <c r="F202" s="2">
        <v>-121.82265200000001</v>
      </c>
      <c r="G202" s="2">
        <v>36.794313000000002</v>
      </c>
      <c r="H202" s="3">
        <v>4270.660578</v>
      </c>
      <c r="I202" s="3">
        <v>179.294768</v>
      </c>
      <c r="J202">
        <v>3.4146000000000003E-2</v>
      </c>
      <c r="K202" t="e">
        <f>VLOOKUP(A202,Channel_xs_widths!$D$2:$E$279,2,FALSE)</f>
        <v>#N/A</v>
      </c>
      <c r="O202" s="5">
        <v>39119.157800000001</v>
      </c>
      <c r="P202" s="5">
        <f t="shared" si="7"/>
        <v>-1260.2471619999999</v>
      </c>
      <c r="Q202">
        <v>322.03632499399998</v>
      </c>
      <c r="R202" s="3">
        <f t="shared" si="6"/>
        <v>421.32677013916668</v>
      </c>
      <c r="T202">
        <v>0</v>
      </c>
      <c r="U202" s="2"/>
      <c r="V202" s="2"/>
      <c r="W202" s="5">
        <v>39719.766499999998</v>
      </c>
      <c r="X202">
        <v>439.847733242</v>
      </c>
      <c r="AB202" s="3">
        <v>-1279.642456</v>
      </c>
      <c r="AC202" s="2">
        <v>-122.018888</v>
      </c>
      <c r="AD202" s="2">
        <v>36.738346</v>
      </c>
    </row>
    <row r="203" spans="1:32">
      <c r="A203" s="5">
        <v>4266.2502000000004</v>
      </c>
      <c r="B203" s="3">
        <v>-212.68660499999999</v>
      </c>
      <c r="F203" s="2">
        <v>-121.82265200000001</v>
      </c>
      <c r="G203" s="2">
        <v>36.794223000000002</v>
      </c>
      <c r="H203" s="3">
        <v>4280.6630070000001</v>
      </c>
      <c r="I203" s="3">
        <v>179.294771</v>
      </c>
      <c r="J203">
        <v>4.1722000000000002E-2</v>
      </c>
      <c r="K203" t="e">
        <f>VLOOKUP(A203,Channel_xs_widths!$D$2:$E$279,2,FALSE)</f>
        <v>#N/A</v>
      </c>
      <c r="O203" s="5">
        <v>39325.724699999999</v>
      </c>
      <c r="P203" s="5">
        <f t="shared" si="7"/>
        <v>-1261.033285</v>
      </c>
      <c r="Q203">
        <v>313.72784347200002</v>
      </c>
      <c r="R203" s="3">
        <f t="shared" si="6"/>
        <v>375.64886965250003</v>
      </c>
      <c r="T203">
        <v>0</v>
      </c>
      <c r="U203" s="2"/>
      <c r="V203" s="2"/>
      <c r="W203" s="5">
        <v>39935.939299999998</v>
      </c>
      <c r="X203">
        <v>471.06864686199998</v>
      </c>
      <c r="AB203" s="3">
        <v>-1289.179932</v>
      </c>
      <c r="AC203" s="2">
        <v>-122.018316</v>
      </c>
      <c r="AD203" s="2">
        <v>36.736452999999997</v>
      </c>
      <c r="AF203" s="5"/>
    </row>
    <row r="204" spans="1:32">
      <c r="A204" s="5">
        <v>4288.5783000000001</v>
      </c>
      <c r="B204" s="3">
        <v>-213.76485700000001</v>
      </c>
      <c r="F204" s="2">
        <v>-121.82276299999999</v>
      </c>
      <c r="G204" s="2">
        <v>36.794043000000002</v>
      </c>
      <c r="H204" s="3">
        <v>4303.0170589999998</v>
      </c>
      <c r="I204" s="3">
        <v>205.706008</v>
      </c>
      <c r="J204">
        <v>4.6358000000000003E-2</v>
      </c>
      <c r="K204" t="e">
        <f>VLOOKUP(A204,Channel_xs_widths!$D$2:$E$279,2,FALSE)</f>
        <v>#N/A</v>
      </c>
      <c r="O204" s="5">
        <v>39529.249499999998</v>
      </c>
      <c r="P204" s="5">
        <f t="shared" si="7"/>
        <v>-1277.806071</v>
      </c>
      <c r="Q204">
        <v>414.73229689599998</v>
      </c>
      <c r="R204" s="3">
        <f t="shared" si="6"/>
        <v>367.12033453533331</v>
      </c>
      <c r="T204">
        <v>0</v>
      </c>
      <c r="U204" s="2"/>
      <c r="V204" s="2"/>
      <c r="W204" s="5">
        <v>39998.301500000001</v>
      </c>
      <c r="X204">
        <v>544.41958749022672</v>
      </c>
      <c r="AA204" t="s">
        <v>8</v>
      </c>
      <c r="AB204" s="3">
        <v>-1292.7025149999999</v>
      </c>
      <c r="AC204" s="2">
        <v>-122.018125</v>
      </c>
      <c r="AD204" s="2">
        <v>36.735911999999999</v>
      </c>
      <c r="AF204" s="5"/>
    </row>
    <row r="205" spans="1:32">
      <c r="A205" s="5">
        <v>4310.9062999999996</v>
      </c>
      <c r="B205" s="3">
        <v>-214.756775</v>
      </c>
      <c r="F205" s="2">
        <v>-121.822875</v>
      </c>
      <c r="G205" s="2">
        <v>36.793861999999997</v>
      </c>
      <c r="H205" s="3">
        <v>4325.367123</v>
      </c>
      <c r="I205" s="3">
        <v>205.706132</v>
      </c>
      <c r="J205">
        <v>3.7125999999999999E-2</v>
      </c>
      <c r="K205" t="e">
        <f>VLOOKUP(A205,Channel_xs_widths!$D$2:$E$279,2,FALSE)</f>
        <v>#N/A</v>
      </c>
      <c r="O205" s="5">
        <v>39719.766499999998</v>
      </c>
      <c r="P205" s="5">
        <f t="shared" si="7"/>
        <v>-1279.642456</v>
      </c>
      <c r="Q205">
        <v>439.847733242</v>
      </c>
      <c r="R205" s="3">
        <f t="shared" si="6"/>
        <v>373.722494025</v>
      </c>
      <c r="T205">
        <v>0</v>
      </c>
      <c r="U205" s="2"/>
      <c r="V205" s="2"/>
      <c r="W205" s="5">
        <v>40119.862300000001</v>
      </c>
      <c r="X205">
        <v>614.04947536899999</v>
      </c>
      <c r="AB205" s="3">
        <v>-1296.1019289999999</v>
      </c>
      <c r="AC205" s="2">
        <v>-122.01799800000001</v>
      </c>
      <c r="AD205" s="2">
        <v>36.734831</v>
      </c>
    </row>
    <row r="206" spans="1:32">
      <c r="A206" s="5">
        <v>4322.0703000000003</v>
      </c>
      <c r="B206" s="3">
        <v>-215.008296</v>
      </c>
      <c r="F206" s="2">
        <v>-121.82293</v>
      </c>
      <c r="G206" s="2">
        <v>36.793771999999997</v>
      </c>
      <c r="H206" s="3">
        <v>4336.5339800000002</v>
      </c>
      <c r="I206" s="3">
        <v>205.70622399999999</v>
      </c>
      <c r="J206">
        <v>7.5259999999999997E-3</v>
      </c>
      <c r="K206" t="e">
        <f>VLOOKUP(A206,Channel_xs_widths!$D$2:$E$279,2,FALSE)</f>
        <v>#N/A</v>
      </c>
      <c r="O206" s="5">
        <v>39935.939299999998</v>
      </c>
      <c r="P206" s="5">
        <f t="shared" si="7"/>
        <v>-1289.179932</v>
      </c>
      <c r="Q206">
        <v>471.06864686199998</v>
      </c>
      <c r="R206" s="3">
        <f t="shared" si="6"/>
        <v>389.52194669383334</v>
      </c>
      <c r="T206">
        <v>0</v>
      </c>
      <c r="U206" s="2"/>
      <c r="V206" s="2"/>
      <c r="W206" s="5">
        <v>40309.8292</v>
      </c>
      <c r="X206">
        <v>679.23728216899997</v>
      </c>
      <c r="AB206" s="3">
        <v>-1304.3465169999999</v>
      </c>
      <c r="AC206" s="2">
        <v>-122.01799800000001</v>
      </c>
      <c r="AD206" s="2">
        <v>36.733119000000002</v>
      </c>
    </row>
    <row r="207" spans="1:32">
      <c r="A207" s="5">
        <v>4333.2344000000003</v>
      </c>
      <c r="B207" s="3">
        <v>-214.92480499999999</v>
      </c>
      <c r="F207" s="2">
        <v>-121.822986</v>
      </c>
      <c r="G207" s="2">
        <v>36.793681999999997</v>
      </c>
      <c r="H207" s="3">
        <v>4347.6983190000001</v>
      </c>
      <c r="I207" s="3">
        <v>205.70628600000001</v>
      </c>
      <c r="J207">
        <v>1.8800000000000001E-2</v>
      </c>
      <c r="K207" t="e">
        <f>VLOOKUP(A207,Channel_xs_widths!$D$2:$E$279,2,FALSE)</f>
        <v>#N/A</v>
      </c>
      <c r="O207" s="5">
        <v>39998.301500000001</v>
      </c>
      <c r="P207" s="5">
        <f t="shared" si="7"/>
        <v>-1292.7025149999999</v>
      </c>
      <c r="Q207">
        <v>544.41958749022672</v>
      </c>
      <c r="R207" s="3">
        <f t="shared" si="6"/>
        <v>417.63873882603775</v>
      </c>
      <c r="T207" t="s">
        <v>8</v>
      </c>
      <c r="U207" s="2"/>
      <c r="V207" s="2"/>
      <c r="W207" s="5">
        <v>40522.0075</v>
      </c>
      <c r="X207">
        <v>290.95075803200001</v>
      </c>
      <c r="AB207" s="3">
        <v>-1315.5706379999999</v>
      </c>
      <c r="AC207" s="2">
        <v>-122.01989</v>
      </c>
      <c r="AD207" s="2">
        <v>36.732308000000003</v>
      </c>
    </row>
    <row r="208" spans="1:32">
      <c r="A208" s="5">
        <v>4361.4206000000004</v>
      </c>
      <c r="B208" s="3">
        <v>-215.74807699999999</v>
      </c>
      <c r="F208" s="2">
        <v>-121.82320799999999</v>
      </c>
      <c r="G208" s="2">
        <v>36.793501999999997</v>
      </c>
      <c r="H208" s="3">
        <v>4375.8965889999999</v>
      </c>
      <c r="I208" s="3">
        <v>224.102553</v>
      </c>
      <c r="J208">
        <v>2.9208000000000001E-2</v>
      </c>
      <c r="K208" t="e">
        <f>VLOOKUP(A208,Channel_xs_widths!$D$2:$E$279,2,FALSE)</f>
        <v>#N/A</v>
      </c>
      <c r="O208" s="5">
        <v>40029.482600000003</v>
      </c>
      <c r="P208" s="5">
        <f t="shared" si="7"/>
        <v>-1293.7319339999999</v>
      </c>
      <c r="Q208">
        <v>543.78874459463259</v>
      </c>
      <c r="R208" s="3">
        <f t="shared" ref="R208:R271" si="8">AVERAGE(Q203:Q208)</f>
        <v>454.59747542614326</v>
      </c>
      <c r="S208" t="s">
        <v>8</v>
      </c>
      <c r="T208" t="e">
        <v>#N/A</v>
      </c>
      <c r="U208" s="2"/>
      <c r="V208" s="2"/>
      <c r="W208" s="5">
        <v>40716.0867</v>
      </c>
      <c r="X208">
        <v>510.34008235800002</v>
      </c>
      <c r="AB208" s="3">
        <v>-1326.5077180000001</v>
      </c>
      <c r="AC208" s="2">
        <v>-122.020966</v>
      </c>
      <c r="AD208" s="2">
        <v>36.731586999999998</v>
      </c>
    </row>
    <row r="209" spans="1:32">
      <c r="A209" s="5">
        <v>4361.4206000000004</v>
      </c>
      <c r="B209" s="3">
        <v>-215.74807699999999</v>
      </c>
      <c r="F209" s="2">
        <v>-121.82320799999999</v>
      </c>
      <c r="G209" s="2">
        <v>36.793501999999997</v>
      </c>
      <c r="H209" s="3">
        <v>4375.8965889999999</v>
      </c>
      <c r="I209" s="3">
        <v>180</v>
      </c>
      <c r="J209">
        <v>2.8173E-2</v>
      </c>
      <c r="K209" t="e">
        <f>VLOOKUP(A209,Channel_xs_widths!$D$2:$E$279,2,FALSE)</f>
        <v>#N/A</v>
      </c>
      <c r="O209" s="5">
        <v>40119.862300000001</v>
      </c>
      <c r="P209" s="5">
        <f t="shared" si="7"/>
        <v>-1296.1019289999999</v>
      </c>
      <c r="Q209">
        <v>614.04947536899999</v>
      </c>
      <c r="R209" s="3">
        <f t="shared" si="8"/>
        <v>504.65108074230989</v>
      </c>
      <c r="T209">
        <v>0</v>
      </c>
      <c r="U209" s="2"/>
      <c r="V209" s="2"/>
      <c r="W209" s="5">
        <v>40923.001300000004</v>
      </c>
      <c r="X209">
        <v>176.99742364799999</v>
      </c>
      <c r="AB209" s="3">
        <v>-1338.8160399999999</v>
      </c>
      <c r="AC209" s="2">
        <v>-122.019389</v>
      </c>
      <c r="AD209" s="2">
        <v>36.730235</v>
      </c>
    </row>
    <row r="210" spans="1:32">
      <c r="A210" s="5">
        <v>4403.7001</v>
      </c>
      <c r="B210" s="3">
        <v>-216.93920900000001</v>
      </c>
      <c r="D210" t="s">
        <v>42</v>
      </c>
      <c r="F210" s="2">
        <v>-121.823542</v>
      </c>
      <c r="G210" s="2">
        <v>36.793230999999999</v>
      </c>
      <c r="H210" s="3">
        <v>4418.1927969999997</v>
      </c>
      <c r="I210" s="3">
        <v>224.10280800000001</v>
      </c>
      <c r="J210">
        <v>2.8173E-2</v>
      </c>
      <c r="K210">
        <f>VLOOKUP(A210,Channel_xs_widths!$D$2:$E$279,2,FALSE)</f>
        <v>162.398784605</v>
      </c>
      <c r="O210" s="5">
        <v>40309.8292</v>
      </c>
      <c r="P210" s="5">
        <f t="shared" si="7"/>
        <v>-1304.3465169999999</v>
      </c>
      <c r="Q210">
        <v>679.23728216899997</v>
      </c>
      <c r="R210" s="3">
        <f t="shared" si="8"/>
        <v>548.73524495447657</v>
      </c>
      <c r="T210">
        <v>0</v>
      </c>
      <c r="U210" s="2"/>
      <c r="V210" s="2"/>
      <c r="W210" s="5">
        <v>41314.260600000001</v>
      </c>
      <c r="X210">
        <v>127.924547894</v>
      </c>
      <c r="AB210" s="3">
        <v>-1362.038661</v>
      </c>
      <c r="AC210" s="2">
        <v>-122.016837</v>
      </c>
      <c r="AD210" s="2">
        <v>36.727530999999999</v>
      </c>
    </row>
    <row r="211" spans="1:32">
      <c r="A211" s="5">
        <v>4403.7001</v>
      </c>
      <c r="B211" s="3">
        <v>-216.93920900000001</v>
      </c>
      <c r="F211" s="2">
        <v>-121.823542</v>
      </c>
      <c r="G211" s="2">
        <v>36.793230999999999</v>
      </c>
      <c r="H211" s="3">
        <v>4418.1927969999997</v>
      </c>
      <c r="I211" s="3">
        <v>101.95658400000001</v>
      </c>
      <c r="J211">
        <v>3.8293000000000001E-2</v>
      </c>
      <c r="O211" s="5">
        <v>40522.0075</v>
      </c>
      <c r="P211" s="5">
        <f t="shared" si="7"/>
        <v>-1315.5706379999999</v>
      </c>
      <c r="Q211">
        <v>290.95075803200001</v>
      </c>
      <c r="R211" s="3">
        <f t="shared" si="8"/>
        <v>523.91908241947658</v>
      </c>
      <c r="T211">
        <v>0</v>
      </c>
      <c r="U211" s="2"/>
      <c r="V211" s="2"/>
      <c r="W211" s="5">
        <v>41526.571100000001</v>
      </c>
      <c r="X211">
        <v>120.013749821</v>
      </c>
      <c r="AB211" s="3">
        <v>-1382.824805</v>
      </c>
      <c r="AC211" s="2">
        <v>-122.01561599999999</v>
      </c>
      <c r="AD211" s="2">
        <v>36.725909000000001</v>
      </c>
    </row>
    <row r="212" spans="1:32">
      <c r="A212" s="5">
        <v>4417.7932000000001</v>
      </c>
      <c r="B212" s="3">
        <v>-216.39953600000001</v>
      </c>
      <c r="F212" s="2">
        <v>-121.823654</v>
      </c>
      <c r="G212" s="2">
        <v>36.793140999999999</v>
      </c>
      <c r="H212" s="3">
        <v>4432.2962859999998</v>
      </c>
      <c r="I212" s="3">
        <v>224.10301200000001</v>
      </c>
      <c r="J212">
        <v>6.9300000000000004E-3</v>
      </c>
      <c r="K212" t="e">
        <f>VLOOKUP(A212,Channel_xs_widths!$D$2:$E$279,2,FALSE)</f>
        <v>#N/A</v>
      </c>
      <c r="O212" s="5">
        <v>40716.0867</v>
      </c>
      <c r="P212" s="5">
        <f t="shared" si="7"/>
        <v>-1326.5077180000001</v>
      </c>
      <c r="Q212">
        <v>510.34008235800002</v>
      </c>
      <c r="R212" s="3">
        <f t="shared" si="8"/>
        <v>530.46432166880993</v>
      </c>
      <c r="T212">
        <v>0</v>
      </c>
      <c r="U212" s="2"/>
      <c r="V212" s="2"/>
      <c r="W212" s="5">
        <v>41714.871299999999</v>
      </c>
      <c r="X212">
        <v>211.802904431</v>
      </c>
      <c r="AB212" s="3">
        <v>-1401.9169919999999</v>
      </c>
      <c r="AC212" s="2">
        <v>-122.01438</v>
      </c>
      <c r="AD212" s="2">
        <v>36.724556999999997</v>
      </c>
    </row>
    <row r="213" spans="1:32">
      <c r="A213" s="5">
        <v>4445.9795999999997</v>
      </c>
      <c r="B213" s="3">
        <v>-217.232193</v>
      </c>
      <c r="F213" s="2">
        <v>-121.823876</v>
      </c>
      <c r="G213" s="2">
        <v>36.792960999999998</v>
      </c>
      <c r="H213" s="3">
        <v>4460.4949239999996</v>
      </c>
      <c r="I213" s="3">
        <v>224.10316599999999</v>
      </c>
      <c r="J213">
        <v>2.9541000000000001E-2</v>
      </c>
      <c r="K213" t="e">
        <f>VLOOKUP(A213,Channel_xs_widths!$D$2:$E$279,2,FALSE)</f>
        <v>#N/A</v>
      </c>
      <c r="O213" s="5">
        <v>40923.001300000004</v>
      </c>
      <c r="P213" s="5">
        <f t="shared" si="7"/>
        <v>-1338.8160399999999</v>
      </c>
      <c r="Q213">
        <v>176.99742364799999</v>
      </c>
      <c r="R213" s="3">
        <f t="shared" si="8"/>
        <v>469.22729436177207</v>
      </c>
      <c r="T213">
        <v>0</v>
      </c>
      <c r="U213" s="2"/>
      <c r="V213" s="2"/>
      <c r="W213" s="5">
        <v>41908.813499999997</v>
      </c>
      <c r="X213">
        <v>741.826797715</v>
      </c>
      <c r="AB213" s="3">
        <v>-1411.107377</v>
      </c>
      <c r="AC213" s="2">
        <v>-122.013909</v>
      </c>
      <c r="AD213" s="2">
        <v>36.722935</v>
      </c>
    </row>
    <row r="214" spans="1:32">
      <c r="A214" s="5">
        <v>4445.9795999999997</v>
      </c>
      <c r="B214" s="3">
        <v>-217.232193</v>
      </c>
      <c r="F214" s="2">
        <v>-121.823876</v>
      </c>
      <c r="G214" s="2">
        <v>36.792960999999998</v>
      </c>
      <c r="H214" s="3">
        <v>4460.4949239999996</v>
      </c>
      <c r="I214" s="3">
        <v>239.01271299999999</v>
      </c>
      <c r="J214">
        <v>5.1490000000000001E-2</v>
      </c>
      <c r="K214" t="e">
        <f>VLOOKUP(A214,Channel_xs_widths!$D$2:$E$279,2,FALSE)</f>
        <v>#N/A</v>
      </c>
      <c r="O214" s="5">
        <v>41314.260600000001</v>
      </c>
      <c r="P214" s="5">
        <f t="shared" si="7"/>
        <v>-1362.038661</v>
      </c>
      <c r="Q214">
        <v>127.924547894</v>
      </c>
      <c r="R214" s="3">
        <f t="shared" si="8"/>
        <v>399.91659491166666</v>
      </c>
      <c r="T214">
        <v>0</v>
      </c>
      <c r="U214" s="2"/>
      <c r="V214" s="2"/>
      <c r="W214" s="5">
        <v>42126.587800000001</v>
      </c>
      <c r="X214">
        <v>754.41821740800003</v>
      </c>
      <c r="AB214" s="3">
        <v>-1425.236938</v>
      </c>
      <c r="AC214" s="2">
        <v>-122.01454699999999</v>
      </c>
      <c r="AD214" s="2">
        <v>36.721041999999997</v>
      </c>
    </row>
    <row r="215" spans="1:32">
      <c r="A215" s="5">
        <v>4474.1659</v>
      </c>
      <c r="B215" s="3">
        <v>-218.68351200000001</v>
      </c>
      <c r="F215" s="2">
        <v>-121.824099</v>
      </c>
      <c r="G215" s="2">
        <v>36.792780999999998</v>
      </c>
      <c r="H215" s="3">
        <v>4488.7186369999999</v>
      </c>
      <c r="I215" s="3">
        <v>224.10337000000001</v>
      </c>
      <c r="J215">
        <v>8.5530999999999996E-2</v>
      </c>
      <c r="K215" t="e">
        <f>VLOOKUP(A215,Channel_xs_widths!$D$2:$E$279,2,FALSE)</f>
        <v>#N/A</v>
      </c>
      <c r="O215" s="5">
        <v>41526.571100000001</v>
      </c>
      <c r="P215" s="5">
        <f t="shared" si="7"/>
        <v>-1382.824805</v>
      </c>
      <c r="Q215">
        <v>120.013749821</v>
      </c>
      <c r="R215" s="3">
        <f t="shared" si="8"/>
        <v>317.57730732033332</v>
      </c>
      <c r="T215">
        <v>0</v>
      </c>
      <c r="U215" s="2"/>
      <c r="V215" s="2"/>
      <c r="W215" s="5">
        <v>42310.353499999997</v>
      </c>
      <c r="X215">
        <v>739.83817946700003</v>
      </c>
      <c r="AB215" s="3">
        <v>-1438.2563339999999</v>
      </c>
      <c r="AC215" s="2">
        <v>-122.014584</v>
      </c>
      <c r="AD215" s="2">
        <v>36.71942</v>
      </c>
    </row>
    <row r="216" spans="1:32">
      <c r="A216" s="5">
        <v>4488.2591000000002</v>
      </c>
      <c r="B216" s="3">
        <v>-220.84840399999999</v>
      </c>
      <c r="F216" s="2">
        <v>-121.82420999999999</v>
      </c>
      <c r="G216" s="2">
        <v>36.792690999999998</v>
      </c>
      <c r="H216" s="3">
        <v>4502.9771430000001</v>
      </c>
      <c r="I216" s="3">
        <v>224.103523</v>
      </c>
      <c r="J216">
        <v>0.153613</v>
      </c>
      <c r="K216" t="e">
        <f>VLOOKUP(A216,Channel_xs_widths!$D$2:$E$279,2,FALSE)</f>
        <v>#N/A</v>
      </c>
      <c r="O216" s="5">
        <v>41714.871299999999</v>
      </c>
      <c r="P216" s="5">
        <f t="shared" si="7"/>
        <v>-1401.9169919999999</v>
      </c>
      <c r="Q216">
        <v>211.802904431</v>
      </c>
      <c r="R216" s="3">
        <f t="shared" si="8"/>
        <v>239.6715776973333</v>
      </c>
      <c r="T216">
        <v>0</v>
      </c>
      <c r="U216" s="2"/>
      <c r="V216" s="2"/>
      <c r="W216" s="5">
        <v>42526.550300000003</v>
      </c>
      <c r="X216">
        <v>684.57680937600003</v>
      </c>
      <c r="AB216" s="3">
        <v>-1441.312692</v>
      </c>
      <c r="AC216" s="2">
        <v>-122.014022</v>
      </c>
      <c r="AD216" s="2">
        <v>36.717526999999997</v>
      </c>
      <c r="AF216" s="5"/>
    </row>
    <row r="217" spans="1:32">
      <c r="A217" s="5">
        <v>4488.2591000000002</v>
      </c>
      <c r="B217" s="3">
        <v>-220.84840399999999</v>
      </c>
      <c r="F217" s="2">
        <v>-121.82420999999999</v>
      </c>
      <c r="G217" s="2">
        <v>36.792690999999998</v>
      </c>
      <c r="H217" s="3">
        <v>4502.9771430000001</v>
      </c>
      <c r="I217" s="3">
        <v>112.811049</v>
      </c>
      <c r="J217">
        <v>1.3448999999999999E-2</v>
      </c>
      <c r="K217" t="e">
        <f>VLOOKUP(A217,Channel_xs_widths!$D$2:$E$279,2,FALSE)</f>
        <v>#N/A</v>
      </c>
      <c r="O217" s="5">
        <v>41908.813499999997</v>
      </c>
      <c r="P217" s="5">
        <f t="shared" si="7"/>
        <v>-1411.107377</v>
      </c>
      <c r="Q217">
        <v>741.826797715</v>
      </c>
      <c r="R217" s="3">
        <f t="shared" si="8"/>
        <v>314.81758431116668</v>
      </c>
      <c r="T217">
        <v>0</v>
      </c>
      <c r="U217" s="2"/>
      <c r="V217" s="2"/>
      <c r="W217" s="5">
        <v>42737.573799999998</v>
      </c>
      <c r="X217">
        <v>541.2352972665069</v>
      </c>
      <c r="AA217" t="s">
        <v>10</v>
      </c>
      <c r="AB217" s="3">
        <v>-1450.6211490000001</v>
      </c>
      <c r="AC217" s="2">
        <v>-122.014031</v>
      </c>
      <c r="AD217" s="2">
        <v>36.715634999999999</v>
      </c>
      <c r="AF217" s="5"/>
    </row>
    <row r="218" spans="1:32">
      <c r="A218" s="5">
        <v>4530.5388000000003</v>
      </c>
      <c r="B218" s="3">
        <v>-221.41703799999999</v>
      </c>
      <c r="F218" s="2">
        <v>-121.824544</v>
      </c>
      <c r="G218" s="2">
        <v>36.79242</v>
      </c>
      <c r="H218" s="3">
        <v>4545.2606079999996</v>
      </c>
      <c r="I218" s="3">
        <v>224.10372699999999</v>
      </c>
      <c r="J218">
        <v>1.3448999999999999E-2</v>
      </c>
      <c r="K218" t="e">
        <f>VLOOKUP(A218,Channel_xs_widths!$D$2:$E$279,2,FALSE)</f>
        <v>#N/A</v>
      </c>
      <c r="O218" s="5">
        <v>42126.587800000001</v>
      </c>
      <c r="P218" s="5">
        <f t="shared" si="7"/>
        <v>-1425.236938</v>
      </c>
      <c r="Q218">
        <v>754.41821740800003</v>
      </c>
      <c r="R218" s="3">
        <f t="shared" si="8"/>
        <v>355.4972734861667</v>
      </c>
      <c r="T218">
        <v>0</v>
      </c>
      <c r="U218" s="2"/>
      <c r="V218" s="2"/>
      <c r="W218" s="5">
        <v>42917.190699999999</v>
      </c>
      <c r="X218">
        <v>419.22728372099999</v>
      </c>
      <c r="AB218" s="3">
        <v>-1463.636882</v>
      </c>
      <c r="AC218" s="2">
        <v>-122.01454699999999</v>
      </c>
      <c r="AD218" s="2">
        <v>36.714101999999997</v>
      </c>
    </row>
    <row r="219" spans="1:32">
      <c r="A219" s="5">
        <v>4530.5388000000003</v>
      </c>
      <c r="B219" s="3">
        <v>-221.41703799999999</v>
      </c>
      <c r="F219" s="2">
        <v>-121.824544</v>
      </c>
      <c r="G219" s="2">
        <v>36.79242</v>
      </c>
      <c r="H219" s="3">
        <v>4545.2606079999996</v>
      </c>
      <c r="I219" s="3">
        <v>180</v>
      </c>
      <c r="J219">
        <v>2.3931000000000001E-2</v>
      </c>
      <c r="K219" t="e">
        <f>VLOOKUP(A219,Channel_xs_widths!$D$2:$E$279,2,FALSE)</f>
        <v>#N/A</v>
      </c>
      <c r="O219" s="5">
        <v>42310.353499999997</v>
      </c>
      <c r="P219" s="5">
        <f t="shared" si="7"/>
        <v>-1438.2563339999999</v>
      </c>
      <c r="Q219">
        <v>739.83817946700003</v>
      </c>
      <c r="R219" s="3">
        <f t="shared" si="8"/>
        <v>449.30406612266665</v>
      </c>
      <c r="T219">
        <v>0</v>
      </c>
      <c r="U219" s="2"/>
      <c r="V219" s="2"/>
      <c r="W219" s="5">
        <v>43117.964099999997</v>
      </c>
      <c r="X219">
        <v>427.28812372099998</v>
      </c>
      <c r="AB219" s="3">
        <v>-1472.0650189999999</v>
      </c>
      <c r="AC219" s="2">
        <v>-122.015154</v>
      </c>
      <c r="AD219" s="2">
        <v>36.712389999999999</v>
      </c>
    </row>
    <row r="220" spans="1:32">
      <c r="A220" s="5">
        <v>4558.7251999999999</v>
      </c>
      <c r="B220" s="3">
        <v>-222.09157300000001</v>
      </c>
      <c r="F220" s="2">
        <v>-121.82476699999999</v>
      </c>
      <c r="G220" s="2">
        <v>36.79224</v>
      </c>
      <c r="H220" s="3">
        <v>4573.4551439999996</v>
      </c>
      <c r="I220" s="3">
        <v>224.103983</v>
      </c>
      <c r="J220">
        <v>2.6952E-2</v>
      </c>
      <c r="K220" t="e">
        <f>VLOOKUP(A220,Channel_xs_widths!$D$2:$E$279,2,FALSE)</f>
        <v>#N/A</v>
      </c>
      <c r="O220" s="5">
        <v>42737.573799999998</v>
      </c>
      <c r="P220" s="5">
        <f t="shared" si="7"/>
        <v>-1450.6211490000001</v>
      </c>
      <c r="Q220">
        <v>541.2352972665069</v>
      </c>
      <c r="R220" s="3">
        <f t="shared" si="8"/>
        <v>518.18919101808444</v>
      </c>
      <c r="T220" t="s">
        <v>10</v>
      </c>
      <c r="U220" s="2"/>
      <c r="V220" s="2"/>
      <c r="W220" s="5">
        <v>43317.652099999999</v>
      </c>
      <c r="X220">
        <v>444.49311234599998</v>
      </c>
      <c r="AB220" s="3">
        <v>-1480.8210859999999</v>
      </c>
      <c r="AC220" s="2">
        <v>-122.016217</v>
      </c>
      <c r="AD220" s="2">
        <v>36.710813000000002</v>
      </c>
    </row>
    <row r="221" spans="1:32">
      <c r="A221" s="5">
        <v>4570.4597000000003</v>
      </c>
      <c r="B221" s="3">
        <v>-222.49299600000001</v>
      </c>
      <c r="F221" s="2">
        <v>-121.824878</v>
      </c>
      <c r="G221" s="2">
        <v>36.792183999999999</v>
      </c>
      <c r="H221" s="3">
        <v>4585.196449</v>
      </c>
      <c r="I221" s="3">
        <v>237.117906</v>
      </c>
      <c r="J221">
        <v>3.3656999999999999E-2</v>
      </c>
      <c r="K221" t="e">
        <f>VLOOKUP(A221,Channel_xs_widths!$D$2:$E$279,2,FALSE)</f>
        <v>#N/A</v>
      </c>
      <c r="O221" s="5">
        <v>42526.550300000003</v>
      </c>
      <c r="P221" s="5">
        <f t="shared" si="7"/>
        <v>-1441.312692</v>
      </c>
      <c r="Q221">
        <v>684.57680937600003</v>
      </c>
      <c r="R221" s="3">
        <f t="shared" si="8"/>
        <v>612.2830342772512</v>
      </c>
      <c r="T221">
        <v>0</v>
      </c>
      <c r="U221" s="2"/>
      <c r="V221" s="2"/>
      <c r="W221" s="5">
        <v>43523.826000000001</v>
      </c>
      <c r="X221">
        <v>430.32193559000001</v>
      </c>
      <c r="AB221" s="3">
        <v>-1492.7357460000001</v>
      </c>
      <c r="AC221" s="2">
        <v>-122.017064</v>
      </c>
      <c r="AD221" s="2">
        <v>36.709145999999997</v>
      </c>
    </row>
    <row r="222" spans="1:32">
      <c r="A222" s="5">
        <v>4577.5002999999997</v>
      </c>
      <c r="B222" s="3">
        <v>-222.72348600000001</v>
      </c>
      <c r="F222" s="2">
        <v>-121.824945</v>
      </c>
      <c r="G222" s="2">
        <v>36.792149999999999</v>
      </c>
      <c r="H222" s="3">
        <v>4592.2408869999999</v>
      </c>
      <c r="I222" s="3">
        <v>237.117975</v>
      </c>
      <c r="J222">
        <v>2.8629000000000002E-2</v>
      </c>
      <c r="K222">
        <f>VLOOKUP(A222,Channel_xs_widths!$D$2:$E$279,2,FALSE)</f>
        <v>148.95724461099999</v>
      </c>
      <c r="O222" s="5">
        <v>42798.796000000002</v>
      </c>
      <c r="P222" s="5">
        <f t="shared" si="7"/>
        <v>-1455.4762639999999</v>
      </c>
      <c r="Q222">
        <v>499.64901553641539</v>
      </c>
      <c r="R222" s="3">
        <f t="shared" si="8"/>
        <v>660.2573861281536</v>
      </c>
      <c r="S222" t="s">
        <v>10</v>
      </c>
      <c r="T222" t="e">
        <v>#N/A</v>
      </c>
      <c r="U222" s="2"/>
      <c r="V222" s="2"/>
      <c r="W222" s="5">
        <v>43707.8963</v>
      </c>
      <c r="X222">
        <v>432.46140274499999</v>
      </c>
      <c r="AB222" s="3">
        <v>-1502.5576169999999</v>
      </c>
      <c r="AC222" s="2">
        <v>-122.01746900000001</v>
      </c>
      <c r="AD222" s="2">
        <v>36.707523000000002</v>
      </c>
    </row>
    <row r="223" spans="1:32">
      <c r="A223" s="5">
        <v>4605.6629999999996</v>
      </c>
      <c r="B223" s="3">
        <v>-223.50082399999999</v>
      </c>
      <c r="F223" s="2">
        <v>-121.82521199999999</v>
      </c>
      <c r="G223" s="2">
        <v>36.792014999999999</v>
      </c>
      <c r="H223" s="3">
        <v>4620.4143020000001</v>
      </c>
      <c r="I223" s="3">
        <v>237.11810500000001</v>
      </c>
      <c r="J223">
        <v>3.2119000000000002E-2</v>
      </c>
      <c r="K223" t="e">
        <f>VLOOKUP(A223,Channel_xs_widths!$D$2:$E$279,2,FALSE)</f>
        <v>#N/A</v>
      </c>
      <c r="O223" s="5">
        <v>42917.190699999999</v>
      </c>
      <c r="P223" s="5">
        <f t="shared" si="7"/>
        <v>-1463.636882</v>
      </c>
      <c r="Q223">
        <v>419.22728372099999</v>
      </c>
      <c r="R223" s="3">
        <f t="shared" si="8"/>
        <v>606.49080046248707</v>
      </c>
      <c r="T223">
        <v>0</v>
      </c>
      <c r="U223" s="2"/>
      <c r="V223" s="2"/>
      <c r="W223" s="5">
        <v>43896.545599999998</v>
      </c>
      <c r="X223">
        <v>376.98615985100002</v>
      </c>
      <c r="AB223" s="3">
        <v>-1513.4609129999999</v>
      </c>
      <c r="AC223" s="2">
        <v>-122.01808699999999</v>
      </c>
      <c r="AD223" s="2">
        <v>36.705900999999997</v>
      </c>
    </row>
    <row r="224" spans="1:32">
      <c r="A224" s="5">
        <v>4633.8257999999996</v>
      </c>
      <c r="B224" s="3">
        <v>-224.53261699999999</v>
      </c>
      <c r="F224" s="2">
        <v>-121.825479</v>
      </c>
      <c r="G224" s="2">
        <v>36.791879999999999</v>
      </c>
      <c r="H224" s="3">
        <v>4648.5959190000003</v>
      </c>
      <c r="I224" s="3">
        <v>237.118313</v>
      </c>
      <c r="J224">
        <v>3.2357999999999998E-2</v>
      </c>
      <c r="K224" t="e">
        <f>VLOOKUP(A224,Channel_xs_widths!$D$2:$E$279,2,FALSE)</f>
        <v>#N/A</v>
      </c>
      <c r="O224" s="5">
        <v>43117.964099999997</v>
      </c>
      <c r="P224" s="5">
        <f t="shared" si="7"/>
        <v>-1472.0650189999999</v>
      </c>
      <c r="Q224">
        <v>427.28812372099998</v>
      </c>
      <c r="R224" s="3">
        <f t="shared" si="8"/>
        <v>551.96911818132037</v>
      </c>
      <c r="T224">
        <v>0</v>
      </c>
      <c r="U224" s="2"/>
      <c r="V224" s="2"/>
      <c r="W224" s="5">
        <v>44116.706100000003</v>
      </c>
      <c r="X224">
        <v>312.94123358000002</v>
      </c>
      <c r="AB224" s="3">
        <v>-1523.810669</v>
      </c>
      <c r="AC224" s="2">
        <v>-122.01855399999999</v>
      </c>
      <c r="AD224" s="2">
        <v>36.704008999999999</v>
      </c>
    </row>
    <row r="225" spans="1:30">
      <c r="A225" s="5">
        <v>4640.8663999999999</v>
      </c>
      <c r="B225" s="3">
        <v>-224.63993099999999</v>
      </c>
      <c r="F225" s="2">
        <v>-121.825546</v>
      </c>
      <c r="G225" s="2">
        <v>36.791846</v>
      </c>
      <c r="H225" s="3">
        <v>4655.6374230000001</v>
      </c>
      <c r="I225" s="3">
        <v>237.11844300000001</v>
      </c>
      <c r="J225">
        <v>1.2775E-2</v>
      </c>
      <c r="K225" t="e">
        <f>VLOOKUP(A225,Channel_xs_widths!$D$2:$E$279,2,FALSE)</f>
        <v>#N/A</v>
      </c>
      <c r="O225" s="5">
        <v>43317.652099999999</v>
      </c>
      <c r="P225" s="5">
        <f t="shared" si="7"/>
        <v>-1480.8210859999999</v>
      </c>
      <c r="Q225">
        <v>444.49311234599998</v>
      </c>
      <c r="R225" s="3">
        <f t="shared" si="8"/>
        <v>502.74494032782036</v>
      </c>
      <c r="T225">
        <v>0</v>
      </c>
      <c r="U225" s="2"/>
      <c r="V225" s="2"/>
      <c r="W225" s="5">
        <v>44300.014300000003</v>
      </c>
      <c r="X225">
        <v>216.26147112800001</v>
      </c>
      <c r="AB225" s="3">
        <v>-1527.051921</v>
      </c>
      <c r="AC225" s="2">
        <v>-122.02000099999999</v>
      </c>
      <c r="AD225" s="2">
        <v>36.702837000000002</v>
      </c>
    </row>
    <row r="226" spans="1:30">
      <c r="A226" s="5">
        <v>4652.6009000000004</v>
      </c>
      <c r="B226" s="3">
        <v>-224.77246099999999</v>
      </c>
      <c r="F226" s="2">
        <v>-121.82565700000001</v>
      </c>
      <c r="G226" s="2">
        <v>36.791789000000001</v>
      </c>
      <c r="H226" s="3">
        <v>4667.372652</v>
      </c>
      <c r="I226" s="3">
        <v>237.11851300000001</v>
      </c>
      <c r="J226">
        <v>3.5513000000000003E-2</v>
      </c>
      <c r="K226" t="e">
        <f>VLOOKUP(A226,Channel_xs_widths!$D$2:$E$279,2,FALSE)</f>
        <v>#N/A</v>
      </c>
      <c r="O226" s="5">
        <v>43523.826000000001</v>
      </c>
      <c r="P226" s="5">
        <f t="shared" si="7"/>
        <v>-1492.7357460000001</v>
      </c>
      <c r="Q226">
        <v>430.32193559000001</v>
      </c>
      <c r="R226" s="3">
        <f t="shared" si="8"/>
        <v>484.25938004840259</v>
      </c>
      <c r="T226">
        <v>0</v>
      </c>
      <c r="U226" s="2"/>
      <c r="V226" s="2"/>
      <c r="W226" s="5">
        <v>44500.782099999997</v>
      </c>
      <c r="X226">
        <v>172.870727566</v>
      </c>
      <c r="AB226" s="3">
        <v>-1536.870443</v>
      </c>
      <c r="AC226" s="2">
        <v>-122.021337</v>
      </c>
      <c r="AD226" s="2">
        <v>36.701484999999998</v>
      </c>
    </row>
    <row r="227" spans="1:30">
      <c r="A227" s="5">
        <v>4674.0150999999996</v>
      </c>
      <c r="B227" s="3">
        <v>-225.81715399999999</v>
      </c>
      <c r="F227" s="2">
        <v>-121.82588</v>
      </c>
      <c r="G227" s="2">
        <v>36.791716999999998</v>
      </c>
      <c r="H227" s="3">
        <v>4688.8122670000002</v>
      </c>
      <c r="I227" s="3">
        <v>247.36267000000001</v>
      </c>
      <c r="J227">
        <v>3.1962999999999998E-2</v>
      </c>
      <c r="K227" t="e">
        <f>VLOOKUP(A227,Channel_xs_widths!$D$2:$E$279,2,FALSE)</f>
        <v>#N/A</v>
      </c>
      <c r="O227" s="5">
        <v>43707.8963</v>
      </c>
      <c r="P227" s="5">
        <f t="shared" si="7"/>
        <v>-1502.5576169999999</v>
      </c>
      <c r="Q227">
        <v>432.46140274499999</v>
      </c>
      <c r="R227" s="3">
        <f t="shared" si="8"/>
        <v>442.24014560990253</v>
      </c>
      <c r="T227">
        <v>0</v>
      </c>
      <c r="U227" s="2"/>
      <c r="V227" s="2"/>
      <c r="W227" s="5">
        <v>44715.053899999999</v>
      </c>
      <c r="X227">
        <v>221.84110700900001</v>
      </c>
      <c r="AB227" s="3">
        <v>-1541.06429</v>
      </c>
      <c r="AC227" s="2">
        <v>-122.022784</v>
      </c>
      <c r="AD227" s="2">
        <v>36.700043000000001</v>
      </c>
    </row>
    <row r="228" spans="1:30">
      <c r="A228" s="5">
        <v>4706.1363000000001</v>
      </c>
      <c r="B228" s="3">
        <v>-226.48361199999999</v>
      </c>
      <c r="F228" s="2">
        <v>-121.82621399999999</v>
      </c>
      <c r="G228" s="2">
        <v>36.791609000000001</v>
      </c>
      <c r="H228" s="3">
        <v>4720.940431</v>
      </c>
      <c r="I228" s="3">
        <v>247.36286200000001</v>
      </c>
      <c r="J228">
        <v>2.0747999999999999E-2</v>
      </c>
      <c r="K228" t="e">
        <f>VLOOKUP(A228,Channel_xs_widths!$D$2:$E$279,2,FALSE)</f>
        <v>#N/A</v>
      </c>
      <c r="O228" s="5">
        <v>43896.545599999998</v>
      </c>
      <c r="P228" s="5">
        <f t="shared" si="7"/>
        <v>-1513.4609129999999</v>
      </c>
      <c r="Q228">
        <v>376.98615985100002</v>
      </c>
      <c r="R228" s="3">
        <f t="shared" si="8"/>
        <v>421.79633632899998</v>
      </c>
      <c r="T228">
        <v>0</v>
      </c>
      <c r="U228" s="2"/>
      <c r="V228" s="2"/>
      <c r="W228" s="5">
        <v>44909.8842</v>
      </c>
      <c r="X228">
        <v>235.373692718</v>
      </c>
      <c r="AB228" s="3">
        <v>-1555.9819339999999</v>
      </c>
      <c r="AC228" s="2">
        <v>-122.024565</v>
      </c>
      <c r="AD228" s="2">
        <v>36.699142000000002</v>
      </c>
    </row>
    <row r="229" spans="1:30">
      <c r="A229" s="5">
        <v>4706.1363000000001</v>
      </c>
      <c r="B229" s="3">
        <v>-226.48361199999999</v>
      </c>
      <c r="F229" s="2">
        <v>-121.82621399999999</v>
      </c>
      <c r="G229" s="2">
        <v>36.791609000000001</v>
      </c>
      <c r="H229" s="3">
        <v>4720.940431</v>
      </c>
      <c r="I229" s="3">
        <v>180</v>
      </c>
      <c r="J229">
        <v>4.0210999999999997E-2</v>
      </c>
      <c r="K229" t="e">
        <f>VLOOKUP(A229,Channel_xs_widths!$D$2:$E$279,2,FALSE)</f>
        <v>#N/A</v>
      </c>
      <c r="O229" s="5">
        <v>44116.706100000003</v>
      </c>
      <c r="P229" s="5">
        <f t="shared" si="7"/>
        <v>-1523.810669</v>
      </c>
      <c r="Q229">
        <v>312.94123358000002</v>
      </c>
      <c r="R229" s="3">
        <f t="shared" si="8"/>
        <v>404.08199463883329</v>
      </c>
      <c r="T229">
        <v>0</v>
      </c>
      <c r="U229" s="2"/>
      <c r="V229" s="2"/>
      <c r="W229" s="5">
        <v>45076.177600000003</v>
      </c>
      <c r="X229">
        <v>285.27830049699998</v>
      </c>
      <c r="AB229" s="3">
        <v>-1562.419085</v>
      </c>
      <c r="AC229" s="2">
        <v>-122.026234</v>
      </c>
      <c r="AD229" s="2">
        <v>36.699258</v>
      </c>
    </row>
    <row r="230" spans="1:30">
      <c r="A230" s="5">
        <v>4738.2575999999999</v>
      </c>
      <c r="B230" s="3">
        <v>-227.775238</v>
      </c>
      <c r="F230" s="2">
        <v>-121.826548</v>
      </c>
      <c r="G230" s="2">
        <v>36.791500999999997</v>
      </c>
      <c r="H230" s="3">
        <v>4753.0876760000001</v>
      </c>
      <c r="I230" s="3">
        <v>247.36309199999999</v>
      </c>
      <c r="J230">
        <v>1.5661999999999999E-2</v>
      </c>
      <c r="K230" t="e">
        <f>VLOOKUP(A230,Channel_xs_widths!$D$2:$E$279,2,FALSE)</f>
        <v>#N/A</v>
      </c>
      <c r="O230" s="5">
        <v>44300.014300000003</v>
      </c>
      <c r="P230" s="5">
        <f t="shared" si="7"/>
        <v>-1527.051921</v>
      </c>
      <c r="Q230">
        <v>216.26147112800001</v>
      </c>
      <c r="R230" s="3">
        <f t="shared" si="8"/>
        <v>368.91088587333337</v>
      </c>
      <c r="T230">
        <v>0</v>
      </c>
      <c r="U230" s="2"/>
      <c r="V230" s="2"/>
      <c r="W230" s="5">
        <v>45329.066800000001</v>
      </c>
      <c r="X230">
        <v>373.29456802499999</v>
      </c>
      <c r="AB230" s="3">
        <v>-1572.6401370000001</v>
      </c>
      <c r="AC230" s="2">
        <v>-122.02890600000001</v>
      </c>
      <c r="AD230" s="2">
        <v>36.699367000000002</v>
      </c>
    </row>
    <row r="231" spans="1:30">
      <c r="A231" s="5">
        <v>4759.6718000000001</v>
      </c>
      <c r="B231" s="3">
        <v>-227.32206199999999</v>
      </c>
      <c r="F231" s="2">
        <v>-121.82677</v>
      </c>
      <c r="G231" s="2">
        <v>36.791429000000001</v>
      </c>
      <c r="H231" s="3">
        <v>4774.5066820000002</v>
      </c>
      <c r="I231" s="3">
        <v>247.36328399999999</v>
      </c>
      <c r="J231">
        <v>2.0952999999999999E-2</v>
      </c>
      <c r="K231" t="e">
        <f>VLOOKUP(A231,Channel_xs_widths!$D$2:$E$279,2,FALSE)</f>
        <v>#N/A</v>
      </c>
      <c r="O231" s="5">
        <v>44500.782099999997</v>
      </c>
      <c r="P231" s="5">
        <f t="shared" si="7"/>
        <v>-1536.870443</v>
      </c>
      <c r="Q231">
        <v>172.870727566</v>
      </c>
      <c r="R231" s="3">
        <f t="shared" si="8"/>
        <v>323.64048840999999</v>
      </c>
      <c r="T231">
        <v>0</v>
      </c>
      <c r="U231" s="2"/>
      <c r="V231" s="2"/>
      <c r="W231" s="5">
        <v>45518.667000000001</v>
      </c>
      <c r="X231">
        <v>402.758715994</v>
      </c>
      <c r="AB231" s="3">
        <v>-1581.103394</v>
      </c>
      <c r="AC231" s="2">
        <v>-122.030241</v>
      </c>
      <c r="AD231" s="2">
        <v>36.698059999999998</v>
      </c>
    </row>
    <row r="232" spans="1:30">
      <c r="A232" s="5">
        <v>4773.7650999999996</v>
      </c>
      <c r="B232" s="3">
        <v>-228.519226</v>
      </c>
      <c r="F232" s="2">
        <v>-121.826882</v>
      </c>
      <c r="G232" s="2">
        <v>36.791339000000001</v>
      </c>
      <c r="H232" s="3">
        <v>4788.6507490000004</v>
      </c>
      <c r="I232" s="3">
        <v>224.10565600000001</v>
      </c>
      <c r="J232">
        <v>8.4945999999999994E-2</v>
      </c>
      <c r="K232">
        <f>VLOOKUP(A232,Channel_xs_widths!$D$2:$E$279,2,FALSE)</f>
        <v>168.20452004500001</v>
      </c>
      <c r="O232" s="5">
        <v>44715.053899999999</v>
      </c>
      <c r="P232" s="5">
        <f t="shared" si="7"/>
        <v>-1541.06429</v>
      </c>
      <c r="Q232">
        <v>221.84110700900001</v>
      </c>
      <c r="R232" s="3">
        <f t="shared" si="8"/>
        <v>288.89368364650005</v>
      </c>
      <c r="T232">
        <v>0</v>
      </c>
      <c r="U232" s="2"/>
      <c r="V232" s="2"/>
      <c r="W232" s="5">
        <v>45684.371899999998</v>
      </c>
      <c r="X232">
        <v>428.86654227899999</v>
      </c>
      <c r="AB232" s="3">
        <v>-1585.642578</v>
      </c>
      <c r="AC232" s="2">
        <v>-122.03135399999999</v>
      </c>
      <c r="AD232" s="2">
        <v>36.696888999999999</v>
      </c>
    </row>
    <row r="233" spans="1:30">
      <c r="A233" s="5">
        <v>4773.7650999999996</v>
      </c>
      <c r="B233" s="3">
        <v>-228.519226</v>
      </c>
      <c r="F233" s="2">
        <v>-121.826882</v>
      </c>
      <c r="G233" s="2">
        <v>36.791339000000001</v>
      </c>
      <c r="H233" s="3">
        <v>4788.6507490000004</v>
      </c>
      <c r="I233" s="3">
        <v>225</v>
      </c>
      <c r="J233">
        <v>3.003E-3</v>
      </c>
      <c r="O233" s="5">
        <v>44909.8842</v>
      </c>
      <c r="P233" s="5">
        <f t="shared" si="7"/>
        <v>-1555.9819339999999</v>
      </c>
      <c r="Q233">
        <v>235.373692718</v>
      </c>
      <c r="R233" s="3">
        <f t="shared" si="8"/>
        <v>256.04573197533335</v>
      </c>
      <c r="T233">
        <v>0</v>
      </c>
      <c r="U233" s="2"/>
      <c r="V233" s="2"/>
      <c r="W233" s="5">
        <v>45901.036</v>
      </c>
      <c r="X233">
        <v>443.40098167100001</v>
      </c>
      <c r="AB233" s="3">
        <v>-1595.3393550000001</v>
      </c>
      <c r="AC233" s="2">
        <v>-122.033581</v>
      </c>
      <c r="AD233" s="2">
        <v>36.696258</v>
      </c>
    </row>
    <row r="234" spans="1:30">
      <c r="A234" s="5">
        <v>4816.0451000000003</v>
      </c>
      <c r="B234" s="3">
        <v>-228.64617899999999</v>
      </c>
      <c r="F234" s="2">
        <v>-121.82721600000001</v>
      </c>
      <c r="G234" s="2">
        <v>36.791068000000003</v>
      </c>
      <c r="H234" s="3">
        <v>4830.9309190000004</v>
      </c>
      <c r="I234" s="3">
        <v>224.10586000000001</v>
      </c>
      <c r="J234">
        <v>3.003E-3</v>
      </c>
      <c r="K234" t="e">
        <f>VLOOKUP(A234,Channel_xs_widths!$D$2:$E$279,2,FALSE)</f>
        <v>#N/A</v>
      </c>
      <c r="O234" s="5">
        <v>45076.177600000003</v>
      </c>
      <c r="P234" s="5">
        <f t="shared" si="7"/>
        <v>-1562.419085</v>
      </c>
      <c r="Q234">
        <v>285.27830049699998</v>
      </c>
      <c r="R234" s="3">
        <f t="shared" si="8"/>
        <v>240.76108874966667</v>
      </c>
      <c r="T234">
        <v>0</v>
      </c>
      <c r="U234" s="2"/>
      <c r="V234" s="2"/>
      <c r="W234" s="5">
        <v>46102.728300000002</v>
      </c>
      <c r="X234">
        <v>489.21660722000001</v>
      </c>
      <c r="AB234" s="3">
        <v>-1604.076172</v>
      </c>
      <c r="AC234" s="2">
        <v>-122.035473</v>
      </c>
      <c r="AD234" s="2">
        <v>36.696258</v>
      </c>
    </row>
    <row r="235" spans="1:30">
      <c r="A235" s="5">
        <v>4816.0451000000003</v>
      </c>
      <c r="B235" s="3">
        <v>-228.64617899999999</v>
      </c>
      <c r="F235" s="2">
        <v>-121.82721600000001</v>
      </c>
      <c r="G235" s="2">
        <v>36.791068000000003</v>
      </c>
      <c r="H235" s="3">
        <v>4830.9309190000004</v>
      </c>
      <c r="I235" s="3">
        <v>180</v>
      </c>
      <c r="J235">
        <v>3.1630999999999999E-2</v>
      </c>
      <c r="K235" t="e">
        <f>VLOOKUP(A235,Channel_xs_widths!$D$2:$E$279,2,FALSE)</f>
        <v>#N/A</v>
      </c>
      <c r="O235" s="5">
        <v>45329.066800000001</v>
      </c>
      <c r="P235" s="5">
        <f t="shared" si="7"/>
        <v>-1572.6401370000001</v>
      </c>
      <c r="Q235">
        <v>373.29456802499999</v>
      </c>
      <c r="R235" s="3">
        <f t="shared" si="8"/>
        <v>250.81997782383334</v>
      </c>
      <c r="T235">
        <v>0</v>
      </c>
      <c r="U235" s="2"/>
      <c r="V235" s="2"/>
      <c r="W235" s="5">
        <v>46299.677000000003</v>
      </c>
      <c r="X235">
        <v>479.93437551699998</v>
      </c>
      <c r="AB235" s="3">
        <v>-1617.555501</v>
      </c>
      <c r="AC235" s="2">
        <v>-122.03736499999999</v>
      </c>
      <c r="AD235" s="2">
        <v>36.695537000000002</v>
      </c>
    </row>
    <row r="236" spans="1:30">
      <c r="A236" s="5">
        <v>4830.1383999999998</v>
      </c>
      <c r="B236" s="3">
        <v>-229.09196</v>
      </c>
      <c r="F236" s="2">
        <v>-121.827327</v>
      </c>
      <c r="G236" s="2">
        <v>36.790978000000003</v>
      </c>
      <c r="H236" s="3">
        <v>4845.031309</v>
      </c>
      <c r="I236" s="3">
        <v>224.106064</v>
      </c>
      <c r="J236">
        <v>2.6193000000000001E-2</v>
      </c>
      <c r="K236" t="e">
        <f>VLOOKUP(A236,Channel_xs_widths!$D$2:$E$279,2,FALSE)</f>
        <v>#N/A</v>
      </c>
      <c r="O236" s="5">
        <v>45518.667000000001</v>
      </c>
      <c r="P236" s="5">
        <f t="shared" si="7"/>
        <v>-1581.103394</v>
      </c>
      <c r="Q236">
        <v>402.758715994</v>
      </c>
      <c r="R236" s="3">
        <f t="shared" si="8"/>
        <v>281.90285196816666</v>
      </c>
      <c r="T236">
        <v>0</v>
      </c>
      <c r="U236" s="2"/>
      <c r="V236" s="2"/>
      <c r="W236" s="5">
        <v>46503.950599999996</v>
      </c>
      <c r="X236">
        <v>411.24836608099997</v>
      </c>
      <c r="AB236" s="3">
        <v>-1621.604167</v>
      </c>
      <c r="AC236" s="2">
        <v>-122.039591</v>
      </c>
      <c r="AD236" s="2">
        <v>36.695717000000002</v>
      </c>
    </row>
    <row r="237" spans="1:30">
      <c r="A237" s="5">
        <v>4852.3773000000001</v>
      </c>
      <c r="B237" s="3">
        <v>-229.59781899999999</v>
      </c>
      <c r="F237" s="2">
        <v>-121.827549</v>
      </c>
      <c r="G237" s="2">
        <v>36.790888000000002</v>
      </c>
      <c r="H237" s="3">
        <v>4867.2758739999999</v>
      </c>
      <c r="I237" s="3">
        <v>242.579139</v>
      </c>
      <c r="J237">
        <v>2.6085000000000001E-2</v>
      </c>
      <c r="K237" t="e">
        <f>VLOOKUP(A237,Channel_xs_widths!$D$2:$E$279,2,FALSE)</f>
        <v>#N/A</v>
      </c>
      <c r="O237" s="5">
        <v>45684.371899999998</v>
      </c>
      <c r="P237" s="5">
        <f t="shared" si="7"/>
        <v>-1585.642578</v>
      </c>
      <c r="Q237">
        <v>428.86654227899999</v>
      </c>
      <c r="R237" s="3">
        <f t="shared" si="8"/>
        <v>324.568821087</v>
      </c>
      <c r="T237">
        <v>0</v>
      </c>
      <c r="U237" s="2"/>
      <c r="V237" s="2"/>
      <c r="W237" s="5">
        <v>46718.904199999997</v>
      </c>
      <c r="X237">
        <v>414.74231052699997</v>
      </c>
      <c r="AB237" s="3">
        <v>-1631.105998</v>
      </c>
      <c r="AC237" s="2">
        <v>-122.041929</v>
      </c>
      <c r="AD237" s="2">
        <v>36.695537000000002</v>
      </c>
    </row>
    <row r="238" spans="1:30">
      <c r="A238" s="5">
        <v>4874.6161000000002</v>
      </c>
      <c r="B238" s="3">
        <v>-230.25216699999999</v>
      </c>
      <c r="F238" s="2">
        <v>-121.827772</v>
      </c>
      <c r="G238" s="2">
        <v>36.790798000000002</v>
      </c>
      <c r="H238" s="3">
        <v>4889.5243300000002</v>
      </c>
      <c r="I238" s="3">
        <v>242.57930099999999</v>
      </c>
      <c r="J238">
        <v>3.1288999999999997E-2</v>
      </c>
      <c r="K238" t="e">
        <f>VLOOKUP(A238,Channel_xs_widths!$D$2:$E$279,2,FALSE)</f>
        <v>#N/A</v>
      </c>
      <c r="O238" s="5">
        <v>45901.036</v>
      </c>
      <c r="P238" s="5">
        <f t="shared" si="7"/>
        <v>-1595.3393550000001</v>
      </c>
      <c r="Q238">
        <v>443.40098167100001</v>
      </c>
      <c r="R238" s="3">
        <f t="shared" si="8"/>
        <v>361.49546686399998</v>
      </c>
      <c r="T238">
        <v>0</v>
      </c>
      <c r="U238" s="2"/>
      <c r="V238" s="2"/>
      <c r="W238" s="5">
        <v>46906.959199999998</v>
      </c>
      <c r="X238">
        <v>379.79001885500003</v>
      </c>
      <c r="AB238" s="3">
        <v>-1642.609389</v>
      </c>
      <c r="AC238" s="2">
        <v>-122.043932</v>
      </c>
      <c r="AD238" s="2">
        <v>36.695386999999997</v>
      </c>
    </row>
    <row r="239" spans="1:30">
      <c r="A239" s="5">
        <v>4885.7354999999998</v>
      </c>
      <c r="B239" s="3">
        <v>-230.641571</v>
      </c>
      <c r="F239" s="2">
        <v>-121.827883</v>
      </c>
      <c r="G239" s="2">
        <v>36.790753000000002</v>
      </c>
      <c r="H239" s="3">
        <v>4900.6505699999998</v>
      </c>
      <c r="I239" s="3">
        <v>242.57942299999999</v>
      </c>
      <c r="J239">
        <v>6.9239999999999996E-3</v>
      </c>
      <c r="K239" t="e">
        <f>VLOOKUP(A239,Channel_xs_widths!$D$2:$E$279,2,FALSE)</f>
        <v>#N/A</v>
      </c>
      <c r="O239" s="5">
        <v>46102.728300000002</v>
      </c>
      <c r="P239" s="5">
        <f t="shared" si="7"/>
        <v>-1604.076172</v>
      </c>
      <c r="Q239">
        <v>489.21660722000001</v>
      </c>
      <c r="R239" s="3">
        <f t="shared" si="8"/>
        <v>403.80261928099998</v>
      </c>
      <c r="T239">
        <v>0</v>
      </c>
      <c r="U239" s="2"/>
      <c r="V239" s="2"/>
      <c r="W239" s="5">
        <v>47098.041700000002</v>
      </c>
      <c r="X239">
        <v>427.24644498700002</v>
      </c>
      <c r="AB239" s="3">
        <v>-1651.073513</v>
      </c>
      <c r="AC239" s="2">
        <v>-122.045936</v>
      </c>
      <c r="AD239" s="2">
        <v>36.694786000000001</v>
      </c>
    </row>
    <row r="240" spans="1:30">
      <c r="A240" s="5">
        <v>4896.8549000000003</v>
      </c>
      <c r="B240" s="3">
        <v>-230.406148</v>
      </c>
      <c r="F240" s="2">
        <v>-121.827995</v>
      </c>
      <c r="G240" s="2">
        <v>36.790708000000002</v>
      </c>
      <c r="H240" s="3">
        <v>4911.7724900000003</v>
      </c>
      <c r="I240" s="3">
        <v>242.57950399999999</v>
      </c>
      <c r="J240">
        <v>8.9189999999999998E-3</v>
      </c>
      <c r="K240" t="e">
        <f>VLOOKUP(A240,Channel_xs_widths!$D$2:$E$279,2,FALSE)</f>
        <v>#N/A</v>
      </c>
      <c r="O240" s="5">
        <v>46299.677000000003</v>
      </c>
      <c r="P240" s="5">
        <f t="shared" si="7"/>
        <v>-1617.555501</v>
      </c>
      <c r="Q240">
        <v>479.93437551699998</v>
      </c>
      <c r="R240" s="3">
        <f t="shared" si="8"/>
        <v>436.245298451</v>
      </c>
      <c r="T240">
        <v>0</v>
      </c>
      <c r="U240" s="2"/>
      <c r="V240" s="2"/>
      <c r="W240" s="5">
        <v>47318.349499999997</v>
      </c>
      <c r="X240">
        <v>471.91206328099997</v>
      </c>
      <c r="AB240" s="3">
        <v>-1659.7692649999999</v>
      </c>
      <c r="AC240" s="2">
        <v>-122.04827299999999</v>
      </c>
      <c r="AD240" s="2">
        <v>36.694201</v>
      </c>
    </row>
    <row r="241" spans="1:30">
      <c r="A241" s="5">
        <v>4920.7782999999999</v>
      </c>
      <c r="B241" s="3">
        <v>-230.95412400000001</v>
      </c>
      <c r="F241" s="2">
        <v>-121.828217</v>
      </c>
      <c r="G241" s="2">
        <v>36.790588</v>
      </c>
      <c r="H241" s="3">
        <v>4935.7020990000001</v>
      </c>
      <c r="I241" s="3">
        <v>235.431139</v>
      </c>
      <c r="J241">
        <v>1.805E-2</v>
      </c>
      <c r="K241" t="e">
        <f>VLOOKUP(A241,Channel_xs_widths!$D$2:$E$279,2,FALSE)</f>
        <v>#N/A</v>
      </c>
      <c r="O241" s="5">
        <v>46503.950599999996</v>
      </c>
      <c r="P241" s="5">
        <f t="shared" si="7"/>
        <v>-1621.604167</v>
      </c>
      <c r="Q241">
        <v>411.24836608099997</v>
      </c>
      <c r="R241" s="3">
        <f t="shared" si="8"/>
        <v>442.57093146033327</v>
      </c>
      <c r="T241">
        <v>0</v>
      </c>
      <c r="U241" s="2"/>
      <c r="V241" s="2"/>
      <c r="W241" s="5">
        <v>47706.750099999997</v>
      </c>
      <c r="X241">
        <v>541.03046825499996</v>
      </c>
      <c r="AB241" s="3">
        <v>-1676.110189</v>
      </c>
      <c r="AC241" s="2">
        <v>-122.052503</v>
      </c>
      <c r="AD241" s="2">
        <v>36.694094999999997</v>
      </c>
    </row>
    <row r="242" spans="1:30">
      <c r="A242" s="5">
        <v>4932.74</v>
      </c>
      <c r="B242" s="3">
        <v>-231.05385799999999</v>
      </c>
      <c r="F242" s="2">
        <v>-121.828329</v>
      </c>
      <c r="G242" s="2">
        <v>36.790528000000002</v>
      </c>
      <c r="H242" s="3">
        <v>4947.6641900000004</v>
      </c>
      <c r="I242" s="3">
        <v>235.43127200000001</v>
      </c>
      <c r="J242">
        <v>5.5599999999999996E-4</v>
      </c>
      <c r="K242" t="e">
        <f>VLOOKUP(A242,Channel_xs_widths!$D$2:$E$279,2,FALSE)</f>
        <v>#N/A</v>
      </c>
      <c r="O242" s="5">
        <v>46718.904199999997</v>
      </c>
      <c r="P242" s="5">
        <f t="shared" si="7"/>
        <v>-1631.105998</v>
      </c>
      <c r="Q242">
        <v>414.74231052699997</v>
      </c>
      <c r="R242" s="3">
        <f t="shared" si="8"/>
        <v>444.56819721583332</v>
      </c>
      <c r="T242">
        <v>0</v>
      </c>
      <c r="U242" s="2"/>
      <c r="V242" s="2"/>
      <c r="W242" s="5">
        <v>47892.258500000004</v>
      </c>
      <c r="X242">
        <v>557.41817469499995</v>
      </c>
      <c r="AB242" s="3">
        <v>-1687.394348</v>
      </c>
      <c r="AC242" s="2">
        <v>-122.054284</v>
      </c>
      <c r="AD242" s="2">
        <v>36.694951000000003</v>
      </c>
    </row>
    <row r="243" spans="1:30">
      <c r="A243" s="5">
        <v>4956.6633000000002</v>
      </c>
      <c r="B243" s="3">
        <v>-230.97407200000001</v>
      </c>
      <c r="F243" s="2">
        <v>-121.828551</v>
      </c>
      <c r="G243" s="2">
        <v>36.790407999999999</v>
      </c>
      <c r="H243" s="3">
        <v>4971.5876939999998</v>
      </c>
      <c r="I243" s="3">
        <v>235.43140500000001</v>
      </c>
      <c r="J243">
        <v>7.6870000000000003E-3</v>
      </c>
      <c r="K243" t="e">
        <f>VLOOKUP(A243,Channel_xs_widths!$D$2:$E$279,2,FALSE)</f>
        <v>#N/A</v>
      </c>
      <c r="O243" s="5">
        <v>46906.959199999998</v>
      </c>
      <c r="P243" s="5">
        <f t="shared" si="7"/>
        <v>-1642.609389</v>
      </c>
      <c r="Q243">
        <v>379.79001885500003</v>
      </c>
      <c r="R243" s="3">
        <f t="shared" si="8"/>
        <v>436.38877664516667</v>
      </c>
      <c r="T243">
        <v>0</v>
      </c>
      <c r="U243" s="2"/>
      <c r="V243" s="2"/>
      <c r="W243" s="5">
        <v>48090.3698</v>
      </c>
      <c r="X243">
        <v>495.75346222899998</v>
      </c>
      <c r="AB243" s="3">
        <v>-1699.921282</v>
      </c>
      <c r="AC243" s="2">
        <v>-122.056144</v>
      </c>
      <c r="AD243" s="2">
        <v>36.695897000000002</v>
      </c>
    </row>
    <row r="244" spans="1:30">
      <c r="A244" s="5">
        <v>4986.5676000000003</v>
      </c>
      <c r="B244" s="3">
        <v>-231.46765099999999</v>
      </c>
      <c r="F244" s="2">
        <v>-121.828829</v>
      </c>
      <c r="G244" s="2">
        <v>36.790256999999997</v>
      </c>
      <c r="H244" s="3">
        <v>5001.4960140000003</v>
      </c>
      <c r="I244" s="3">
        <v>235.43160399999999</v>
      </c>
      <c r="J244">
        <v>1.6584000000000002E-2</v>
      </c>
      <c r="K244" t="e">
        <f>VLOOKUP(A244,Channel_xs_widths!$D$2:$E$279,2,FALSE)</f>
        <v>#N/A</v>
      </c>
      <c r="O244" s="5">
        <v>47098.041700000002</v>
      </c>
      <c r="P244" s="5">
        <f t="shared" si="7"/>
        <v>-1651.073513</v>
      </c>
      <c r="Q244">
        <v>427.24644498700002</v>
      </c>
      <c r="R244" s="3">
        <f t="shared" si="8"/>
        <v>433.6963538645</v>
      </c>
      <c r="T244">
        <v>0</v>
      </c>
      <c r="U244" s="2"/>
      <c r="V244" s="2"/>
      <c r="W244" s="5">
        <v>48309.801200000002</v>
      </c>
      <c r="X244">
        <v>447.70646223</v>
      </c>
      <c r="AB244" s="3">
        <v>-1711.5567799999999</v>
      </c>
      <c r="AC244" s="2">
        <v>-122.058291</v>
      </c>
      <c r="AD244" s="2">
        <v>36.696786000000003</v>
      </c>
    </row>
    <row r="245" spans="1:30">
      <c r="A245" s="5">
        <v>4992.5483999999997</v>
      </c>
      <c r="B245" s="3">
        <v>-231.56917799999999</v>
      </c>
      <c r="F245" s="2">
        <v>-121.828885</v>
      </c>
      <c r="G245" s="2">
        <v>36.790227000000002</v>
      </c>
      <c r="H245" s="3">
        <v>5007.4777299999996</v>
      </c>
      <c r="I245" s="3">
        <v>235.431737</v>
      </c>
      <c r="J245">
        <v>6.3309999999999998E-3</v>
      </c>
      <c r="K245">
        <f>VLOOKUP(A245,Channel_xs_widths!$D$2:$E$279,2,FALSE)</f>
        <v>148.09629642300001</v>
      </c>
      <c r="O245" s="5">
        <v>47318.349499999997</v>
      </c>
      <c r="P245" s="5">
        <f t="shared" si="7"/>
        <v>-1659.7692649999999</v>
      </c>
      <c r="Q245">
        <v>471.91206328099997</v>
      </c>
      <c r="R245" s="3">
        <f t="shared" si="8"/>
        <v>430.81226320799993</v>
      </c>
      <c r="T245">
        <v>0</v>
      </c>
      <c r="U245" s="2"/>
      <c r="V245" s="2"/>
      <c r="W245" s="5">
        <v>48719.844700000001</v>
      </c>
      <c r="X245">
        <v>524.35701665900001</v>
      </c>
      <c r="AB245" s="3">
        <v>-1729.2866059999999</v>
      </c>
      <c r="AC245" s="2">
        <v>-122.06162999999999</v>
      </c>
      <c r="AD245" s="2">
        <v>36.695255000000003</v>
      </c>
    </row>
    <row r="246" spans="1:30">
      <c r="A246" s="5">
        <v>5004.5101000000004</v>
      </c>
      <c r="B246" s="3">
        <v>-231.58123800000001</v>
      </c>
      <c r="F246" s="2">
        <v>-121.828996</v>
      </c>
      <c r="G246" s="2">
        <v>36.790166999999997</v>
      </c>
      <c r="H246" s="3">
        <v>5019.4394480000001</v>
      </c>
      <c r="I246" s="3">
        <v>235.431804</v>
      </c>
      <c r="J246">
        <v>3.9259000000000002E-2</v>
      </c>
      <c r="K246" t="e">
        <f>VLOOKUP(A246,Channel_xs_widths!$D$2:$E$279,2,FALSE)</f>
        <v>#N/A</v>
      </c>
      <c r="O246" s="5">
        <v>47706.750099999997</v>
      </c>
      <c r="P246" s="5">
        <f t="shared" si="7"/>
        <v>-1676.110189</v>
      </c>
      <c r="Q246">
        <v>541.03046825499996</v>
      </c>
      <c r="R246" s="3">
        <f t="shared" si="8"/>
        <v>440.994945331</v>
      </c>
      <c r="T246">
        <v>0</v>
      </c>
      <c r="U246" s="2"/>
      <c r="V246" s="2"/>
      <c r="W246" s="5">
        <v>48901.632799999999</v>
      </c>
      <c r="X246">
        <v>636.69426513300004</v>
      </c>
      <c r="AB246" s="3">
        <v>-1737.8786889999999</v>
      </c>
      <c r="AC246" s="2">
        <v>-122.06363399999999</v>
      </c>
      <c r="AD246" s="2">
        <v>36.695416999999999</v>
      </c>
    </row>
    <row r="247" spans="1:30">
      <c r="A247" s="5">
        <v>5032.6970000000001</v>
      </c>
      <c r="B247" s="3">
        <v>-233.145355</v>
      </c>
      <c r="F247" s="2">
        <v>-121.82921899999999</v>
      </c>
      <c r="G247" s="2">
        <v>36.789987000000004</v>
      </c>
      <c r="H247" s="3">
        <v>5047.6696540000003</v>
      </c>
      <c r="I247" s="3">
        <v>224.10753700000001</v>
      </c>
      <c r="J247">
        <v>3.0862000000000001E-2</v>
      </c>
      <c r="K247" t="e">
        <f>VLOOKUP(A247,Channel_xs_widths!$D$2:$E$279,2,FALSE)</f>
        <v>#N/A</v>
      </c>
      <c r="O247" s="5">
        <v>47892.258500000004</v>
      </c>
      <c r="P247" s="5">
        <f t="shared" si="7"/>
        <v>-1687.394348</v>
      </c>
      <c r="Q247">
        <v>557.41817469499995</v>
      </c>
      <c r="R247" s="3">
        <f t="shared" si="8"/>
        <v>465.35658009999997</v>
      </c>
      <c r="T247">
        <v>0</v>
      </c>
      <c r="U247" s="2"/>
      <c r="V247" s="2"/>
      <c r="W247" s="5">
        <v>49089.532299999999</v>
      </c>
      <c r="X247">
        <v>625.89670318499998</v>
      </c>
      <c r="AB247" s="3">
        <v>-1748.1511230000001</v>
      </c>
      <c r="AC247" s="2">
        <v>-122.065637</v>
      </c>
      <c r="AD247" s="2">
        <v>36.695897000000002</v>
      </c>
    </row>
    <row r="248" spans="1:30">
      <c r="A248" s="5">
        <v>5074.9772999999996</v>
      </c>
      <c r="B248" s="3">
        <v>-233.755966</v>
      </c>
      <c r="F248" s="2">
        <v>-121.829553</v>
      </c>
      <c r="G248" s="2">
        <v>36.789717000000003</v>
      </c>
      <c r="H248" s="3">
        <v>5089.9543839999997</v>
      </c>
      <c r="I248" s="3">
        <v>224.10779199999999</v>
      </c>
      <c r="J248">
        <v>7.2750000000000002E-3</v>
      </c>
      <c r="K248" t="e">
        <f>VLOOKUP(A248,Channel_xs_widths!$D$2:$E$279,2,FALSE)</f>
        <v>#N/A</v>
      </c>
      <c r="O248" s="5">
        <v>48090.3698</v>
      </c>
      <c r="P248" s="5">
        <f t="shared" si="7"/>
        <v>-1699.921282</v>
      </c>
      <c r="Q248">
        <v>495.75346222899998</v>
      </c>
      <c r="R248" s="3">
        <f t="shared" si="8"/>
        <v>478.85843871699996</v>
      </c>
      <c r="T248">
        <v>0</v>
      </c>
      <c r="U248" s="2"/>
      <c r="V248" s="2"/>
      <c r="W248" s="5">
        <v>49315.829100000003</v>
      </c>
      <c r="X248">
        <v>608.08204689800004</v>
      </c>
      <c r="AB248" s="3">
        <v>-1756.433634</v>
      </c>
      <c r="AC248" s="2">
        <v>-122.067975</v>
      </c>
      <c r="AD248" s="2">
        <v>36.696672</v>
      </c>
    </row>
    <row r="249" spans="1:30">
      <c r="A249" s="5">
        <v>5103.1642000000002</v>
      </c>
      <c r="B249" s="3">
        <v>-233.65797900000001</v>
      </c>
      <c r="F249" s="2">
        <v>-121.829776</v>
      </c>
      <c r="G249" s="2">
        <v>36.789535999999998</v>
      </c>
      <c r="H249" s="3">
        <v>5118.141474</v>
      </c>
      <c r="I249" s="3">
        <v>224.108047</v>
      </c>
      <c r="J249">
        <v>2.0809000000000001E-2</v>
      </c>
      <c r="K249" t="e">
        <f>VLOOKUP(A249,Channel_xs_widths!$D$2:$E$279,2,FALSE)</f>
        <v>#N/A</v>
      </c>
      <c r="O249" s="5">
        <v>48309.801200000002</v>
      </c>
      <c r="P249" s="5">
        <f t="shared" si="7"/>
        <v>-1711.5567799999999</v>
      </c>
      <c r="Q249">
        <v>447.70646223</v>
      </c>
      <c r="R249" s="3">
        <f t="shared" si="8"/>
        <v>490.1778459461666</v>
      </c>
      <c r="T249">
        <v>0</v>
      </c>
      <c r="U249" s="2"/>
      <c r="V249" s="2"/>
      <c r="W249" s="5">
        <v>49511.632799999999</v>
      </c>
      <c r="X249">
        <v>627.72838071299998</v>
      </c>
      <c r="AB249" s="3">
        <v>-1759.8032840000001</v>
      </c>
      <c r="AC249" s="2">
        <v>-122.06997800000001</v>
      </c>
      <c r="AD249" s="2">
        <v>36.697384</v>
      </c>
    </row>
    <row r="250" spans="1:30">
      <c r="A250" s="5">
        <v>5114.2838000000002</v>
      </c>
      <c r="B250" s="3">
        <v>-234.573893</v>
      </c>
      <c r="F250" s="2">
        <v>-121.829887</v>
      </c>
      <c r="G250" s="2">
        <v>36.789490999999998</v>
      </c>
      <c r="H250" s="3">
        <v>5129.2986950000004</v>
      </c>
      <c r="I250" s="3">
        <v>242.58102600000001</v>
      </c>
      <c r="J250">
        <v>6.1903E-2</v>
      </c>
      <c r="K250" t="e">
        <f>VLOOKUP(A250,Channel_xs_widths!$D$2:$E$279,2,FALSE)</f>
        <v>#N/A</v>
      </c>
      <c r="O250" s="5">
        <v>48719.844700000001</v>
      </c>
      <c r="P250" s="5">
        <f t="shared" ref="P250:P290" si="9">VLOOKUP(O250,$A$3:$B$2986,2,FALSE)</f>
        <v>-1729.2866059999999</v>
      </c>
      <c r="Q250">
        <v>524.35701665900001</v>
      </c>
      <c r="R250" s="3">
        <f t="shared" si="8"/>
        <v>506.36294122483332</v>
      </c>
      <c r="T250">
        <v>0</v>
      </c>
      <c r="U250" s="2"/>
      <c r="V250" s="2"/>
      <c r="W250" s="5">
        <v>49700.835099999997</v>
      </c>
      <c r="X250">
        <v>642.77059913599999</v>
      </c>
      <c r="AB250" s="3">
        <v>-1766.7037760000001</v>
      </c>
      <c r="AC250" s="2">
        <v>-122.071871</v>
      </c>
      <c r="AD250" s="2">
        <v>36.698151000000003</v>
      </c>
    </row>
    <row r="251" spans="1:30">
      <c r="A251" s="5">
        <v>5125.4034000000001</v>
      </c>
      <c r="B251" s="3">
        <v>-235.03465800000001</v>
      </c>
      <c r="F251" s="2">
        <v>-121.829998</v>
      </c>
      <c r="G251" s="2">
        <v>36.789445999999998</v>
      </c>
      <c r="H251" s="3">
        <v>5140.4278050000003</v>
      </c>
      <c r="I251" s="3">
        <v>242.581107</v>
      </c>
      <c r="J251">
        <v>4.2199999999999998E-3</v>
      </c>
      <c r="K251" t="e">
        <f>VLOOKUP(A251,Channel_xs_widths!$D$2:$E$279,2,FALSE)</f>
        <v>#N/A</v>
      </c>
      <c r="O251" s="5">
        <v>48901.632799999999</v>
      </c>
      <c r="P251" s="5">
        <f t="shared" si="9"/>
        <v>-1737.8786889999999</v>
      </c>
      <c r="Q251">
        <v>636.69426513300004</v>
      </c>
      <c r="R251" s="3">
        <f t="shared" si="8"/>
        <v>533.82664153350004</v>
      </c>
      <c r="T251">
        <v>0</v>
      </c>
      <c r="U251" s="2"/>
      <c r="V251" s="2"/>
      <c r="W251" s="5">
        <v>49893.118900000001</v>
      </c>
      <c r="X251">
        <v>680.44587434599998</v>
      </c>
      <c r="AB251" s="3">
        <v>-1776.1212049999999</v>
      </c>
      <c r="AC251" s="2">
        <v>-122.07398499999999</v>
      </c>
      <c r="AD251" s="2">
        <v>36.697913</v>
      </c>
    </row>
    <row r="252" spans="1:30">
      <c r="A252" s="5">
        <v>5147.6424999999999</v>
      </c>
      <c r="B252" s="3">
        <v>-234.71465599999999</v>
      </c>
      <c r="F252" s="2">
        <v>-121.83022099999999</v>
      </c>
      <c r="G252" s="2">
        <v>36.789355999999998</v>
      </c>
      <c r="H252" s="3">
        <v>5162.6692579999999</v>
      </c>
      <c r="I252" s="3">
        <v>242.58122800000001</v>
      </c>
      <c r="J252">
        <v>4.0489999999999996E-3</v>
      </c>
      <c r="K252" t="e">
        <f>VLOOKUP(A252,Channel_xs_widths!$D$2:$E$279,2,FALSE)</f>
        <v>#N/A</v>
      </c>
      <c r="O252" s="5">
        <v>49089.532299999999</v>
      </c>
      <c r="P252" s="5">
        <f t="shared" si="9"/>
        <v>-1748.1511230000001</v>
      </c>
      <c r="Q252">
        <v>625.89670318499998</v>
      </c>
      <c r="R252" s="3">
        <f t="shared" si="8"/>
        <v>547.97101402183318</v>
      </c>
      <c r="T252">
        <v>0</v>
      </c>
      <c r="U252" s="2"/>
      <c r="V252" s="2"/>
      <c r="W252" s="5">
        <v>50102.8439</v>
      </c>
      <c r="X252">
        <v>701.02115733999995</v>
      </c>
      <c r="AB252" s="3">
        <v>-1786.280843</v>
      </c>
      <c r="AC252" s="2">
        <v>-122.076323</v>
      </c>
      <c r="AD252" s="2">
        <v>36.698014999999998</v>
      </c>
    </row>
    <row r="253" spans="1:30">
      <c r="A253" s="5">
        <v>5169.8816999999999</v>
      </c>
      <c r="B253" s="3">
        <v>-234.85457400000001</v>
      </c>
      <c r="F253" s="2">
        <v>-121.830443</v>
      </c>
      <c r="G253" s="2">
        <v>36.789265999999998</v>
      </c>
      <c r="H253" s="3">
        <v>5184.9088680000004</v>
      </c>
      <c r="I253" s="3">
        <v>242.581391</v>
      </c>
      <c r="J253">
        <v>2.8743999999999999E-2</v>
      </c>
      <c r="K253" t="e">
        <f>VLOOKUP(A253,Channel_xs_widths!$D$2:$E$279,2,FALSE)</f>
        <v>#N/A</v>
      </c>
      <c r="O253" s="5">
        <v>49315.829100000003</v>
      </c>
      <c r="P253" s="5">
        <f t="shared" si="9"/>
        <v>-1756.433634</v>
      </c>
      <c r="Q253">
        <v>608.08204689800004</v>
      </c>
      <c r="R253" s="3">
        <f t="shared" si="8"/>
        <v>556.4149927223333</v>
      </c>
      <c r="T253">
        <v>0</v>
      </c>
      <c r="U253" s="2"/>
      <c r="V253" s="2"/>
      <c r="W253" s="5">
        <v>50286.031199999998</v>
      </c>
      <c r="X253">
        <v>761.98279315100001</v>
      </c>
      <c r="AB253" s="3">
        <v>-1792.9171409999999</v>
      </c>
      <c r="AC253" s="2">
        <v>-122.078326</v>
      </c>
      <c r="AD253" s="2">
        <v>36.698360999999998</v>
      </c>
    </row>
    <row r="254" spans="1:30">
      <c r="A254" s="5">
        <v>5179.8923000000004</v>
      </c>
      <c r="B254" s="3">
        <v>-235.64163199999999</v>
      </c>
      <c r="F254" s="2">
        <v>-121.830555</v>
      </c>
      <c r="G254" s="2">
        <v>36.789276999999998</v>
      </c>
      <c r="H254" s="3">
        <v>5194.9504379999998</v>
      </c>
      <c r="I254" s="3">
        <v>276.47170499999999</v>
      </c>
      <c r="J254">
        <v>4.2832000000000002E-2</v>
      </c>
      <c r="K254">
        <f>VLOOKUP(A254,Channel_xs_widths!$D$2:$E$279,2,FALSE)</f>
        <v>160.57285122499999</v>
      </c>
      <c r="O254" s="5">
        <v>49511.632799999999</v>
      </c>
      <c r="P254" s="5">
        <f t="shared" si="9"/>
        <v>-1759.8032840000001</v>
      </c>
      <c r="Q254">
        <v>627.72838071299998</v>
      </c>
      <c r="R254" s="3">
        <f t="shared" si="8"/>
        <v>578.41081246966667</v>
      </c>
      <c r="T254">
        <v>0</v>
      </c>
      <c r="U254" s="2"/>
      <c r="V254" s="2"/>
      <c r="W254" s="5">
        <v>50496.559000000001</v>
      </c>
      <c r="X254">
        <v>784.21833727600006</v>
      </c>
      <c r="AB254" s="3">
        <v>-1800.9058090000001</v>
      </c>
      <c r="AC254" s="2">
        <v>-122.080664</v>
      </c>
      <c r="AD254" s="2">
        <v>36.698435000000003</v>
      </c>
    </row>
    <row r="255" spans="1:30">
      <c r="A255" s="5">
        <v>5209.9243999999999</v>
      </c>
      <c r="B255" s="3">
        <v>-236.569672</v>
      </c>
      <c r="F255" s="2">
        <v>-121.830889</v>
      </c>
      <c r="G255" s="2">
        <v>36.789310999999998</v>
      </c>
      <c r="H255" s="3">
        <v>5224.9967939999997</v>
      </c>
      <c r="I255" s="3">
        <v>276.47183999999999</v>
      </c>
      <c r="J255">
        <v>2.8041E-2</v>
      </c>
      <c r="K255" t="e">
        <f>VLOOKUP(A255,Channel_xs_widths!$D$2:$E$279,2,FALSE)</f>
        <v>#N/A</v>
      </c>
      <c r="O255" s="5">
        <v>49700.835099999997</v>
      </c>
      <c r="P255" s="5">
        <f t="shared" si="9"/>
        <v>-1766.7037760000001</v>
      </c>
      <c r="Q255">
        <v>642.77059913599999</v>
      </c>
      <c r="R255" s="3">
        <f t="shared" si="8"/>
        <v>610.92150195400006</v>
      </c>
      <c r="T255">
        <v>0</v>
      </c>
      <c r="U255" s="2"/>
      <c r="V255" s="2"/>
      <c r="W255" s="5">
        <v>50685.080300000001</v>
      </c>
      <c r="X255">
        <v>770.084372196</v>
      </c>
      <c r="AB255" s="3">
        <v>-1807.8579030000001</v>
      </c>
      <c r="AC255" s="2">
        <v>-122.082667</v>
      </c>
      <c r="AD255" s="2">
        <v>36.698922000000003</v>
      </c>
    </row>
    <row r="256" spans="1:30">
      <c r="A256" s="5">
        <v>5239.9564</v>
      </c>
      <c r="B256" s="3">
        <v>-237.325861</v>
      </c>
      <c r="F256" s="2">
        <v>-121.83122299999999</v>
      </c>
      <c r="G256" s="2">
        <v>36.789344999999997</v>
      </c>
      <c r="H256" s="3">
        <v>5255.0383179999999</v>
      </c>
      <c r="I256" s="3">
        <v>276.47204199999999</v>
      </c>
      <c r="J256">
        <v>3.6304999999999997E-2</v>
      </c>
      <c r="K256" t="e">
        <f>VLOOKUP(A256,Channel_xs_widths!$D$2:$E$279,2,FALSE)</f>
        <v>#N/A</v>
      </c>
      <c r="O256" s="5">
        <v>49893.118900000001</v>
      </c>
      <c r="P256" s="5">
        <f t="shared" si="9"/>
        <v>-1776.1212049999999</v>
      </c>
      <c r="Q256">
        <v>680.44587434599998</v>
      </c>
      <c r="R256" s="3">
        <f t="shared" si="8"/>
        <v>636.93631156849995</v>
      </c>
      <c r="T256">
        <v>0</v>
      </c>
      <c r="U256" s="2"/>
      <c r="V256" s="2"/>
      <c r="W256" s="5">
        <v>51088.384599999998</v>
      </c>
      <c r="X256">
        <v>823.58376864000002</v>
      </c>
      <c r="AB256" s="3">
        <v>-1820.1708980000001</v>
      </c>
      <c r="AC256" s="2">
        <v>-122.08700899999999</v>
      </c>
      <c r="AD256" s="2">
        <v>36.699322000000002</v>
      </c>
    </row>
    <row r="257" spans="1:32">
      <c r="A257" s="5">
        <v>5249.9669999999996</v>
      </c>
      <c r="B257" s="3">
        <v>-238.02341699999999</v>
      </c>
      <c r="F257" s="2">
        <v>-121.831334</v>
      </c>
      <c r="G257" s="2">
        <v>36.789355999999998</v>
      </c>
      <c r="H257" s="3">
        <v>5265.073257</v>
      </c>
      <c r="I257" s="3">
        <v>276.47217799999999</v>
      </c>
      <c r="J257">
        <v>3.9326E-2</v>
      </c>
      <c r="K257" t="e">
        <f>VLOOKUP(A257,Channel_xs_widths!$D$2:$E$279,2,FALSE)</f>
        <v>#N/A</v>
      </c>
      <c r="O257" s="5">
        <v>50102.8439</v>
      </c>
      <c r="P257" s="5">
        <f t="shared" si="9"/>
        <v>-1786.280843</v>
      </c>
      <c r="Q257">
        <v>701.02115733999995</v>
      </c>
      <c r="R257" s="3">
        <f t="shared" si="8"/>
        <v>647.65746026966656</v>
      </c>
      <c r="T257">
        <v>0</v>
      </c>
      <c r="U257" s="2"/>
      <c r="V257" s="2"/>
      <c r="W257" s="5">
        <v>51293.572500000002</v>
      </c>
      <c r="X257">
        <v>860.12610398499999</v>
      </c>
      <c r="AB257" s="3">
        <v>-1829.314128</v>
      </c>
      <c r="AC257" s="2">
        <v>-122.088567</v>
      </c>
      <c r="AD257" s="2">
        <v>36.700583999999999</v>
      </c>
    </row>
    <row r="258" spans="1:32">
      <c r="A258" s="5">
        <v>5269.8316999999997</v>
      </c>
      <c r="B258" s="3">
        <v>-238.500732</v>
      </c>
      <c r="F258" s="2">
        <v>-121.831557</v>
      </c>
      <c r="G258" s="2">
        <v>36.789355999999998</v>
      </c>
      <c r="H258" s="3">
        <v>5284.9436610000002</v>
      </c>
      <c r="I258" s="3">
        <v>269.300119</v>
      </c>
      <c r="J258">
        <v>3.8443999999999999E-2</v>
      </c>
      <c r="K258" t="e">
        <f>VLOOKUP(A258,Channel_xs_widths!$D$2:$E$279,2,FALSE)</f>
        <v>#N/A</v>
      </c>
      <c r="O258" s="5">
        <v>50286.031199999998</v>
      </c>
      <c r="P258" s="5">
        <f t="shared" si="9"/>
        <v>-1792.9171409999999</v>
      </c>
      <c r="Q258">
        <v>761.98279315100001</v>
      </c>
      <c r="R258" s="3">
        <f t="shared" si="8"/>
        <v>670.33847526399995</v>
      </c>
      <c r="T258">
        <v>0</v>
      </c>
      <c r="U258" s="2"/>
      <c r="V258" s="2"/>
      <c r="W258" s="5">
        <v>51373.744400000003</v>
      </c>
      <c r="X258">
        <v>896.77516268642239</v>
      </c>
      <c r="AA258" t="s">
        <v>11</v>
      </c>
      <c r="AB258" s="3">
        <v>-1832.2646480000001</v>
      </c>
      <c r="AC258" s="2">
        <v>-122.089457</v>
      </c>
      <c r="AD258" s="2">
        <v>36.700673999999999</v>
      </c>
      <c r="AF258" s="5"/>
    </row>
    <row r="259" spans="1:32">
      <c r="A259" s="5">
        <v>5299.6287000000002</v>
      </c>
      <c r="B259" s="3">
        <v>-239.932627</v>
      </c>
      <c r="F259" s="2">
        <v>-121.83189</v>
      </c>
      <c r="G259" s="2">
        <v>36.789355999999998</v>
      </c>
      <c r="H259" s="3">
        <v>5314.7750500000002</v>
      </c>
      <c r="I259" s="3">
        <v>269.30028600000003</v>
      </c>
      <c r="J259">
        <v>4.3560000000000001E-2</v>
      </c>
      <c r="K259" t="e">
        <f>VLOOKUP(A259,Channel_xs_widths!$D$2:$E$279,2,FALSE)</f>
        <v>#N/A</v>
      </c>
      <c r="O259" s="5">
        <v>50496.559000000001</v>
      </c>
      <c r="P259" s="5">
        <f t="shared" si="9"/>
        <v>-1800.9058090000001</v>
      </c>
      <c r="Q259">
        <v>784.21833727600006</v>
      </c>
      <c r="R259" s="3">
        <f t="shared" si="8"/>
        <v>699.69452366033329</v>
      </c>
      <c r="T259">
        <v>0</v>
      </c>
      <c r="U259" s="2"/>
      <c r="V259" s="2"/>
      <c r="W259" s="5">
        <v>51493.063399999999</v>
      </c>
      <c r="X259">
        <v>951.31957332399998</v>
      </c>
      <c r="AB259" s="3">
        <v>-1832.295247</v>
      </c>
      <c r="AC259" s="2">
        <v>-122.09079300000001</v>
      </c>
      <c r="AD259" s="2">
        <v>36.700673999999999</v>
      </c>
      <c r="AF259" s="5"/>
    </row>
    <row r="260" spans="1:32">
      <c r="A260" s="5">
        <v>5309.5609999999997</v>
      </c>
      <c r="B260" s="3">
        <v>-240.23134400000001</v>
      </c>
      <c r="F260" s="2">
        <v>-121.832002</v>
      </c>
      <c r="G260" s="2">
        <v>36.789355999999998</v>
      </c>
      <c r="H260" s="3">
        <v>5324.711875</v>
      </c>
      <c r="I260" s="3">
        <v>269.30041899999998</v>
      </c>
      <c r="J260">
        <v>6.2315000000000002E-2</v>
      </c>
      <c r="K260" t="e">
        <f>VLOOKUP(A260,Channel_xs_widths!$D$2:$E$279,2,FALSE)</f>
        <v>#N/A</v>
      </c>
      <c r="O260" s="5">
        <v>50685.080300000001</v>
      </c>
      <c r="P260" s="5">
        <f t="shared" si="9"/>
        <v>-1807.8579030000001</v>
      </c>
      <c r="Q260">
        <v>770.084372196</v>
      </c>
      <c r="R260" s="3">
        <f t="shared" si="8"/>
        <v>723.42052224083329</v>
      </c>
      <c r="T260">
        <v>0</v>
      </c>
      <c r="U260" s="2"/>
      <c r="V260" s="2"/>
      <c r="W260" s="5">
        <v>51697.9663</v>
      </c>
      <c r="X260">
        <v>1086.09399846</v>
      </c>
      <c r="AB260" s="3">
        <v>-1838.58232</v>
      </c>
      <c r="AC260" s="2">
        <v>-122.093019</v>
      </c>
      <c r="AD260" s="2">
        <v>36.700887000000002</v>
      </c>
    </row>
    <row r="261" spans="1:32">
      <c r="A261" s="5">
        <v>5326.6880000000001</v>
      </c>
      <c r="B261" s="3">
        <v>-241.61882299999999</v>
      </c>
      <c r="F261" s="2">
        <v>-121.83215800000001</v>
      </c>
      <c r="G261" s="2">
        <v>36.789445999999998</v>
      </c>
      <c r="H261" s="3">
        <v>5341.8948950000004</v>
      </c>
      <c r="I261" s="3">
        <v>305.01896699999998</v>
      </c>
      <c r="J261">
        <v>6.3084000000000001E-2</v>
      </c>
      <c r="K261" t="e">
        <f>VLOOKUP(A261,Channel_xs_widths!$D$2:$E$279,2,FALSE)</f>
        <v>#N/A</v>
      </c>
      <c r="O261" s="5">
        <v>51088.384599999998</v>
      </c>
      <c r="P261" s="5">
        <f t="shared" si="9"/>
        <v>-1820.1708980000001</v>
      </c>
      <c r="Q261">
        <v>823.58376864000002</v>
      </c>
      <c r="R261" s="3">
        <f t="shared" si="8"/>
        <v>753.55605049150006</v>
      </c>
      <c r="T261">
        <v>0</v>
      </c>
      <c r="U261" s="2"/>
      <c r="V261" s="2"/>
      <c r="W261" s="5">
        <v>51793.249600000003</v>
      </c>
      <c r="X261">
        <v>32058.393784879343</v>
      </c>
      <c r="AA261" t="s">
        <v>12</v>
      </c>
      <c r="AB261" s="3">
        <v>-1843.102484</v>
      </c>
      <c r="AC261" s="2">
        <v>-122.094021</v>
      </c>
      <c r="AD261" s="2">
        <v>36.701182000000003</v>
      </c>
      <c r="AF261" s="5"/>
    </row>
    <row r="262" spans="1:32">
      <c r="A262" s="5">
        <v>5334.0281000000004</v>
      </c>
      <c r="B262" s="3">
        <v>-241.774824</v>
      </c>
      <c r="F262" s="2">
        <v>-121.832224</v>
      </c>
      <c r="G262" s="2">
        <v>36.789484999999999</v>
      </c>
      <c r="H262" s="3">
        <v>5349.2366519999996</v>
      </c>
      <c r="I262" s="3">
        <v>305.01905599999998</v>
      </c>
      <c r="J262">
        <v>3.6472999999999998E-2</v>
      </c>
      <c r="K262" t="e">
        <f>VLOOKUP(A262,Channel_xs_widths!$D$2:$E$279,2,FALSE)</f>
        <v>#N/A</v>
      </c>
      <c r="O262" s="5">
        <v>51293.572500000002</v>
      </c>
      <c r="P262" s="5">
        <f t="shared" si="9"/>
        <v>-1829.314128</v>
      </c>
      <c r="Q262">
        <v>860.12610398499999</v>
      </c>
      <c r="R262" s="3">
        <f t="shared" si="8"/>
        <v>783.5027554313333</v>
      </c>
      <c r="T262">
        <v>0</v>
      </c>
      <c r="U262" s="2"/>
      <c r="V262" s="2"/>
      <c r="W262" s="5">
        <v>51884.328000000001</v>
      </c>
      <c r="X262">
        <v>1196.0632852799999</v>
      </c>
      <c r="AB262" s="3">
        <v>-1845.9118370000001</v>
      </c>
      <c r="AC262" s="2">
        <v>-122.095023</v>
      </c>
      <c r="AD262" s="2">
        <v>36.701326000000002</v>
      </c>
      <c r="AF262" s="5"/>
    </row>
    <row r="263" spans="1:32">
      <c r="A263" s="5">
        <v>5370.7285000000002</v>
      </c>
      <c r="B263" s="3">
        <v>-243.225122</v>
      </c>
      <c r="F263" s="2">
        <v>-121.83255800000001</v>
      </c>
      <c r="G263" s="2">
        <v>36.789678000000002</v>
      </c>
      <c r="H263" s="3">
        <v>5385.96576</v>
      </c>
      <c r="I263" s="3">
        <v>305.01921499999997</v>
      </c>
      <c r="J263">
        <v>3.9975999999999998E-2</v>
      </c>
      <c r="K263" t="e">
        <f>VLOOKUP(A263,Channel_xs_widths!$D$2:$E$279,2,FALSE)</f>
        <v>#N/A</v>
      </c>
      <c r="O263" s="5">
        <v>51373.744400000003</v>
      </c>
      <c r="P263" s="5">
        <f t="shared" si="9"/>
        <v>-1832.2646480000001</v>
      </c>
      <c r="Q263">
        <v>896.77516268642239</v>
      </c>
      <c r="R263" s="3">
        <f t="shared" si="8"/>
        <v>816.12842298907037</v>
      </c>
      <c r="T263" t="s">
        <v>11</v>
      </c>
      <c r="U263" s="2"/>
      <c r="V263" s="2"/>
      <c r="W263" s="5">
        <v>52067.917300000001</v>
      </c>
      <c r="X263">
        <v>1503.9092282500001</v>
      </c>
      <c r="AB263" s="3">
        <v>-1850.1412350000001</v>
      </c>
      <c r="AC263" s="2">
        <v>-122.097026</v>
      </c>
      <c r="AD263" s="2">
        <v>36.701687999999997</v>
      </c>
    </row>
    <row r="264" spans="1:32">
      <c r="A264" s="5">
        <v>5378.0685999999996</v>
      </c>
      <c r="B264" s="3">
        <v>-243.53537600000001</v>
      </c>
      <c r="F264" s="2">
        <v>-121.83262499999999</v>
      </c>
      <c r="G264" s="2">
        <v>36.789717000000003</v>
      </c>
      <c r="H264" s="3">
        <v>5393.3123990000004</v>
      </c>
      <c r="I264" s="3">
        <v>305.01937500000003</v>
      </c>
      <c r="J264">
        <v>2.2588E-2</v>
      </c>
      <c r="K264" t="e">
        <f>VLOOKUP(A264,Channel_xs_widths!$D$2:$E$279,2,FALSE)</f>
        <v>#N/A</v>
      </c>
      <c r="O264" s="5">
        <v>51483.1201</v>
      </c>
      <c r="P264" s="5">
        <f t="shared" si="9"/>
        <v>-1832.115397</v>
      </c>
      <c r="Q264">
        <v>946.77418291431968</v>
      </c>
      <c r="R264" s="3">
        <f t="shared" si="8"/>
        <v>846.92698794962371</v>
      </c>
      <c r="S264" t="s">
        <v>11</v>
      </c>
      <c r="T264" t="e">
        <v>#N/A</v>
      </c>
      <c r="U264" s="2"/>
      <c r="V264" s="2"/>
      <c r="W264" s="5">
        <v>52190.678699999997</v>
      </c>
      <c r="X264">
        <v>1524.63</v>
      </c>
      <c r="AA264" t="s">
        <v>13</v>
      </c>
      <c r="AB264" s="3">
        <v>-1853.875732</v>
      </c>
      <c r="AC264" s="2">
        <v>-122.09836199999999</v>
      </c>
      <c r="AD264" s="2">
        <v>36.701943999999997</v>
      </c>
      <c r="AF264" s="5"/>
    </row>
    <row r="265" spans="1:32">
      <c r="A265" s="5">
        <v>5395.1954999999998</v>
      </c>
      <c r="B265" s="3">
        <v>-243.777771</v>
      </c>
      <c r="F265" s="2">
        <v>-121.832781</v>
      </c>
      <c r="G265" s="2">
        <v>36.789807000000003</v>
      </c>
      <c r="H265" s="3">
        <v>5410.4409690000002</v>
      </c>
      <c r="I265" s="3">
        <v>305.01946299999997</v>
      </c>
      <c r="J265">
        <v>1.4493000000000001E-2</v>
      </c>
      <c r="K265">
        <f>VLOOKUP(A265,Channel_xs_widths!$D$2:$E$279,2,FALSE)</f>
        <v>213.82748960800001</v>
      </c>
      <c r="O265" s="5">
        <v>51493.063399999999</v>
      </c>
      <c r="P265" s="5">
        <f t="shared" si="9"/>
        <v>-1832.295247</v>
      </c>
      <c r="Q265">
        <v>951.31957332399998</v>
      </c>
      <c r="R265" s="3">
        <f t="shared" si="8"/>
        <v>874.77719395762369</v>
      </c>
      <c r="T265">
        <v>0</v>
      </c>
      <c r="U265" s="2"/>
      <c r="V265" s="2"/>
      <c r="W265" s="5">
        <v>52290.5239</v>
      </c>
      <c r="X265">
        <v>1541.49556181</v>
      </c>
      <c r="AB265" s="3">
        <v>-1857.5035809999999</v>
      </c>
      <c r="AC265" s="2">
        <v>-122.099475</v>
      </c>
      <c r="AD265" s="2">
        <v>36.702025999999996</v>
      </c>
      <c r="AF265" s="5"/>
    </row>
    <row r="266" spans="1:32">
      <c r="A266" s="5">
        <v>5409.2888999999996</v>
      </c>
      <c r="B266" s="3">
        <v>-243.987854</v>
      </c>
      <c r="F266" s="2">
        <v>-121.832892</v>
      </c>
      <c r="G266" s="2">
        <v>36.789897000000003</v>
      </c>
      <c r="H266" s="3">
        <v>5424.5359639999997</v>
      </c>
      <c r="I266" s="3">
        <v>314.49203</v>
      </c>
      <c r="J266">
        <v>2.6613999999999999E-2</v>
      </c>
      <c r="K266" t="e">
        <f>VLOOKUP(A266,Channel_xs_widths!$D$2:$E$279,2,FALSE)</f>
        <v>#N/A</v>
      </c>
      <c r="O266" s="5">
        <v>51697.9663</v>
      </c>
      <c r="P266" s="5">
        <f t="shared" si="9"/>
        <v>-1838.58232</v>
      </c>
      <c r="Q266">
        <v>1086.09399846</v>
      </c>
      <c r="R266" s="3">
        <f t="shared" si="8"/>
        <v>927.44546500162369</v>
      </c>
      <c r="T266">
        <v>0</v>
      </c>
      <c r="U266" s="2"/>
      <c r="V266" s="2"/>
      <c r="W266" s="5">
        <v>52705.208700000003</v>
      </c>
      <c r="X266">
        <v>1810.2948386200001</v>
      </c>
      <c r="AB266" s="3">
        <v>-1865.364188</v>
      </c>
      <c r="AC266" s="2">
        <v>-122.104039</v>
      </c>
      <c r="AD266" s="2">
        <v>36.701884</v>
      </c>
    </row>
    <row r="267" spans="1:32">
      <c r="A267" s="5">
        <v>5423.3823000000002</v>
      </c>
      <c r="B267" s="3">
        <v>-244.52792400000001</v>
      </c>
      <c r="F267" s="2">
        <v>-121.833004</v>
      </c>
      <c r="G267" s="2">
        <v>36.789987000000004</v>
      </c>
      <c r="H267" s="3">
        <v>5438.6397290000004</v>
      </c>
      <c r="I267" s="3">
        <v>314.49212899999998</v>
      </c>
      <c r="J267">
        <v>4.215E-2</v>
      </c>
      <c r="K267" t="e">
        <f>VLOOKUP(A267,Channel_xs_widths!$D$2:$E$279,2,FALSE)</f>
        <v>#N/A</v>
      </c>
      <c r="O267" s="5">
        <v>51793.249600000003</v>
      </c>
      <c r="P267" s="5">
        <f t="shared" si="9"/>
        <v>-1843.102484</v>
      </c>
      <c r="Q267">
        <v>1142.3192665642091</v>
      </c>
      <c r="R267" s="3">
        <f t="shared" si="8"/>
        <v>980.56804798899191</v>
      </c>
      <c r="S267" t="s">
        <v>12</v>
      </c>
      <c r="T267" t="s">
        <v>12</v>
      </c>
      <c r="U267" s="2"/>
      <c r="V267" s="2"/>
      <c r="W267" s="5">
        <v>52902.769200000002</v>
      </c>
      <c r="X267">
        <v>1797.9617546300001</v>
      </c>
      <c r="AB267" s="3">
        <v>-1870.1046140000001</v>
      </c>
      <c r="AC267" s="2">
        <v>-122.10620900000001</v>
      </c>
      <c r="AD267" s="2">
        <v>36.701574999999998</v>
      </c>
    </row>
    <row r="268" spans="1:32">
      <c r="A268" s="5">
        <v>5451.5690999999997</v>
      </c>
      <c r="B268" s="3">
        <v>-245.769958</v>
      </c>
      <c r="F268" s="2">
        <v>-121.833226</v>
      </c>
      <c r="G268" s="2">
        <v>36.790166999999997</v>
      </c>
      <c r="H268" s="3">
        <v>5466.853897</v>
      </c>
      <c r="I268" s="3">
        <v>314.492278</v>
      </c>
      <c r="J268">
        <v>4.0833000000000001E-2</v>
      </c>
      <c r="K268" t="e">
        <f>VLOOKUP(A268,Channel_xs_widths!$D$2:$E$279,2,FALSE)</f>
        <v>#N/A</v>
      </c>
      <c r="O268" s="5">
        <v>51884.328000000001</v>
      </c>
      <c r="P268" s="5">
        <f t="shared" si="9"/>
        <v>-1845.9118370000001</v>
      </c>
      <c r="Q268">
        <v>1196.0632852799999</v>
      </c>
      <c r="R268" s="3">
        <f t="shared" si="8"/>
        <v>1036.5575782048252</v>
      </c>
      <c r="T268">
        <v>0</v>
      </c>
      <c r="U268" s="2"/>
      <c r="V268" s="2"/>
      <c r="W268" s="5">
        <v>53112.653100000003</v>
      </c>
      <c r="X268">
        <v>1987.98315374</v>
      </c>
      <c r="AB268" s="3">
        <v>-1877.928711</v>
      </c>
      <c r="AC268" s="2">
        <v>-122.108268</v>
      </c>
      <c r="AD268" s="2">
        <v>36.700763999999999</v>
      </c>
    </row>
    <row r="269" spans="1:32">
      <c r="A269" s="5">
        <v>5465.6625000000004</v>
      </c>
      <c r="B269" s="3">
        <v>-246.254344</v>
      </c>
      <c r="F269" s="2">
        <v>-121.833337</v>
      </c>
      <c r="G269" s="2">
        <v>36.790256999999997</v>
      </c>
      <c r="H269" s="3">
        <v>5480.9556130000001</v>
      </c>
      <c r="I269" s="3">
        <v>314.49242600000002</v>
      </c>
      <c r="J269">
        <v>4.2291000000000002E-2</v>
      </c>
      <c r="K269" t="e">
        <f>VLOOKUP(A269,Channel_xs_widths!$D$2:$E$279,2,FALSE)</f>
        <v>#N/A</v>
      </c>
      <c r="O269" s="5">
        <v>52067.917300000001</v>
      </c>
      <c r="P269" s="5">
        <f t="shared" si="9"/>
        <v>-1850.1412350000001</v>
      </c>
      <c r="Q269">
        <v>1503.9092282500001</v>
      </c>
      <c r="R269" s="3">
        <f t="shared" si="8"/>
        <v>1137.746589132088</v>
      </c>
      <c r="T269">
        <v>0</v>
      </c>
      <c r="U269" s="2"/>
      <c r="V269" s="2"/>
      <c r="W269" s="5">
        <v>53310.393199999999</v>
      </c>
      <c r="X269">
        <v>1746.4988076300001</v>
      </c>
      <c r="AB269" s="3">
        <v>-1886.4108639999999</v>
      </c>
      <c r="AC269" s="2">
        <v>-122.10918100000001</v>
      </c>
      <c r="AD269" s="2">
        <v>36.699142000000002</v>
      </c>
    </row>
    <row r="270" spans="1:32">
      <c r="A270" s="5">
        <v>5479.7559000000001</v>
      </c>
      <c r="B270" s="3">
        <v>-246.96201600000001</v>
      </c>
      <c r="F270" s="2">
        <v>-121.833449</v>
      </c>
      <c r="G270" s="2">
        <v>36.790346999999997</v>
      </c>
      <c r="H270" s="3">
        <v>5495.0667560000002</v>
      </c>
      <c r="I270" s="3">
        <v>314.492526</v>
      </c>
      <c r="J270">
        <v>5.0872000000000001E-2</v>
      </c>
      <c r="K270" t="e">
        <f>VLOOKUP(A270,Channel_xs_widths!$D$2:$E$279,2,FALSE)</f>
        <v>#N/A</v>
      </c>
      <c r="O270" s="5">
        <v>52098.674700000003</v>
      </c>
      <c r="P270" s="5">
        <f t="shared" si="9"/>
        <v>-1851.1537269999999</v>
      </c>
      <c r="Q270">
        <v>1509.1025059688027</v>
      </c>
      <c r="R270" s="3">
        <f t="shared" si="8"/>
        <v>1231.4679763078352</v>
      </c>
      <c r="S270" t="s">
        <v>13</v>
      </c>
      <c r="T270" t="e">
        <v>#N/A</v>
      </c>
      <c r="U270" s="2"/>
      <c r="V270" s="2"/>
      <c r="W270" s="5">
        <v>53504.816899999998</v>
      </c>
      <c r="X270">
        <v>1712.2339718400001</v>
      </c>
      <c r="AB270" s="3">
        <v>-1893.105857</v>
      </c>
      <c r="AC270" s="2">
        <v>-122.110049</v>
      </c>
      <c r="AD270" s="2">
        <v>36.697617999999999</v>
      </c>
    </row>
    <row r="271" spans="1:32">
      <c r="A271" s="5">
        <v>5497.7446</v>
      </c>
      <c r="B271" s="3">
        <v>-247.88643099999999</v>
      </c>
      <c r="F271" s="2">
        <v>-121.83356000000001</v>
      </c>
      <c r="G271" s="2">
        <v>36.790483000000002</v>
      </c>
      <c r="H271" s="3">
        <v>5513.0791490000001</v>
      </c>
      <c r="I271" s="3">
        <v>325.78762399999999</v>
      </c>
      <c r="J271">
        <v>4.6202E-2</v>
      </c>
      <c r="K271" t="e">
        <f>VLOOKUP(A271,Channel_xs_widths!$D$2:$E$279,2,FALSE)</f>
        <v>#N/A</v>
      </c>
      <c r="O271" s="5">
        <v>52190.678699999997</v>
      </c>
      <c r="P271" s="5">
        <f t="shared" si="9"/>
        <v>-1853.875732</v>
      </c>
      <c r="Q271">
        <v>1524.63</v>
      </c>
      <c r="R271" s="3">
        <f t="shared" si="8"/>
        <v>1327.0197140871687</v>
      </c>
      <c r="T271" t="s">
        <v>13</v>
      </c>
      <c r="U271" s="2"/>
      <c r="V271" s="2"/>
      <c r="W271" s="5">
        <v>53701.346599999997</v>
      </c>
      <c r="X271">
        <v>1655.11958286</v>
      </c>
      <c r="AB271" s="3">
        <v>-1901.342905</v>
      </c>
      <c r="AC271" s="2">
        <v>-122.110923</v>
      </c>
      <c r="AD271" s="2">
        <v>36.696168</v>
      </c>
    </row>
    <row r="272" spans="1:32">
      <c r="A272" s="5">
        <v>5503.7407999999996</v>
      </c>
      <c r="B272" s="3">
        <v>-248.07015999999999</v>
      </c>
      <c r="F272" s="2">
        <v>-121.833597</v>
      </c>
      <c r="G272" s="2">
        <v>36.790528000000002</v>
      </c>
      <c r="H272" s="3">
        <v>5519.0781790000001</v>
      </c>
      <c r="I272" s="3">
        <v>325.78769799999998</v>
      </c>
      <c r="J272">
        <v>2.588E-2</v>
      </c>
      <c r="K272" t="e">
        <f>VLOOKUP(A272,Channel_xs_widths!$D$2:$E$279,2,FALSE)</f>
        <v>#N/A</v>
      </c>
      <c r="O272" s="5">
        <v>52290.5239</v>
      </c>
      <c r="P272" s="5">
        <f t="shared" si="9"/>
        <v>-1857.5035809999999</v>
      </c>
      <c r="Q272">
        <v>1541.49556181</v>
      </c>
      <c r="R272" s="3">
        <f t="shared" ref="R272:R290" si="10">AVERAGE(Q267:Q272)</f>
        <v>1402.9199746455022</v>
      </c>
      <c r="T272">
        <v>0</v>
      </c>
      <c r="U272" s="2"/>
      <c r="V272" s="2"/>
      <c r="W272" s="5">
        <v>53885.022599999997</v>
      </c>
      <c r="X272">
        <v>1414.3610594500001</v>
      </c>
      <c r="AB272" s="3">
        <v>-1907.773641</v>
      </c>
      <c r="AC272" s="2">
        <v>-122.11127399999999</v>
      </c>
      <c r="AD272" s="2">
        <v>36.694546000000003</v>
      </c>
    </row>
    <row r="273" spans="1:30">
      <c r="A273" s="5">
        <v>5539.7181</v>
      </c>
      <c r="B273" s="3">
        <v>-248.97271699999999</v>
      </c>
      <c r="F273" s="2">
        <v>-121.83382</v>
      </c>
      <c r="G273" s="2">
        <v>36.790798000000002</v>
      </c>
      <c r="H273" s="3">
        <v>5555.0667739999999</v>
      </c>
      <c r="I273" s="3">
        <v>325.78782799999999</v>
      </c>
      <c r="J273">
        <v>2.1559999999999999E-2</v>
      </c>
      <c r="K273" t="e">
        <f>VLOOKUP(A273,Channel_xs_widths!$D$2:$E$279,2,FALSE)</f>
        <v>#N/A</v>
      </c>
      <c r="O273" s="5">
        <v>52705.208700000003</v>
      </c>
      <c r="P273" s="5">
        <f t="shared" si="9"/>
        <v>-1865.364188</v>
      </c>
      <c r="Q273">
        <v>1810.2948386200001</v>
      </c>
      <c r="R273" s="3">
        <f t="shared" si="10"/>
        <v>1514.2492366548006</v>
      </c>
      <c r="T273">
        <v>0</v>
      </c>
      <c r="U273" s="2"/>
      <c r="V273" s="2"/>
      <c r="W273" s="5">
        <v>54096.939899999998</v>
      </c>
      <c r="X273">
        <v>1199.8330856499999</v>
      </c>
      <c r="AB273" s="3">
        <v>-1915.3739009999999</v>
      </c>
      <c r="AC273" s="2">
        <v>-122.111051</v>
      </c>
      <c r="AD273" s="2">
        <v>36.692653</v>
      </c>
    </row>
    <row r="274" spans="1:30">
      <c r="A274" s="5">
        <v>5551.7105000000001</v>
      </c>
      <c r="B274" s="3">
        <v>-249.10436999999999</v>
      </c>
      <c r="F274" s="2">
        <v>-121.833894</v>
      </c>
      <c r="G274" s="2">
        <v>36.790888000000002</v>
      </c>
      <c r="H274" s="3">
        <v>5567.0599130000001</v>
      </c>
      <c r="I274" s="3">
        <v>325.78797700000001</v>
      </c>
      <c r="J274">
        <v>5.2690000000000002E-3</v>
      </c>
      <c r="K274" t="e">
        <f>VLOOKUP(A274,Channel_xs_widths!$D$2:$E$279,2,FALSE)</f>
        <v>#N/A</v>
      </c>
      <c r="O274" s="5">
        <v>52902.769200000002</v>
      </c>
      <c r="P274" s="5">
        <f t="shared" si="9"/>
        <v>-1870.1046140000001</v>
      </c>
      <c r="Q274">
        <v>1797.9617546300001</v>
      </c>
      <c r="R274" s="3">
        <f t="shared" si="10"/>
        <v>1614.5656482131337</v>
      </c>
      <c r="T274">
        <v>0</v>
      </c>
      <c r="U274" s="2"/>
      <c r="V274" s="2"/>
      <c r="W274" s="5">
        <v>54281.903299999998</v>
      </c>
      <c r="X274">
        <v>1163.83440415</v>
      </c>
      <c r="AB274" s="3">
        <v>-1922.8701169999999</v>
      </c>
      <c r="AC274" s="2">
        <v>-122.11027199999999</v>
      </c>
      <c r="AD274" s="2">
        <v>36.691121000000003</v>
      </c>
    </row>
    <row r="275" spans="1:30">
      <c r="A275" s="5">
        <v>5575.6953000000003</v>
      </c>
      <c r="B275" s="3">
        <v>-249.16227900000001</v>
      </c>
      <c r="F275" s="2">
        <v>-121.834042</v>
      </c>
      <c r="G275" s="2">
        <v>36.791068000000003</v>
      </c>
      <c r="H275" s="3">
        <v>5591.0448029999998</v>
      </c>
      <c r="I275" s="3">
        <v>325.78808800000002</v>
      </c>
      <c r="J275">
        <v>1.8818999999999999E-2</v>
      </c>
      <c r="K275" t="e">
        <f>VLOOKUP(A275,Channel_xs_widths!$D$2:$E$279,2,FALSE)</f>
        <v>#N/A</v>
      </c>
      <c r="O275" s="5">
        <v>53112.653100000003</v>
      </c>
      <c r="P275" s="5">
        <f t="shared" si="9"/>
        <v>-1877.928711</v>
      </c>
      <c r="Q275">
        <v>1987.98315374</v>
      </c>
      <c r="R275" s="3">
        <f t="shared" si="10"/>
        <v>1695.2446357948004</v>
      </c>
      <c r="T275">
        <v>0</v>
      </c>
      <c r="U275" s="2"/>
      <c r="V275" s="2"/>
      <c r="W275" s="5">
        <v>54685.844299999997</v>
      </c>
      <c r="X275">
        <v>1125.00928284</v>
      </c>
      <c r="AB275" s="3">
        <v>-1935.6036200000001</v>
      </c>
      <c r="AC275" s="2">
        <v>-122.10871400000001</v>
      </c>
      <c r="AD275" s="2">
        <v>36.687708999999998</v>
      </c>
    </row>
    <row r="276" spans="1:30">
      <c r="A276" s="5">
        <v>5587.6877000000004</v>
      </c>
      <c r="B276" s="3">
        <v>-249.78141299999999</v>
      </c>
      <c r="F276" s="2">
        <v>-121.83411700000001</v>
      </c>
      <c r="G276" s="2">
        <v>36.791159</v>
      </c>
      <c r="H276" s="3">
        <v>5603.0531780000001</v>
      </c>
      <c r="I276" s="3">
        <v>325.78819900000002</v>
      </c>
      <c r="J276">
        <v>4.2835999999999999E-2</v>
      </c>
      <c r="K276">
        <f>VLOOKUP(A276,Channel_xs_widths!$D$2:$E$279,2,FALSE)</f>
        <v>285.64926747099997</v>
      </c>
      <c r="O276" s="5">
        <v>53310.393199999999</v>
      </c>
      <c r="P276" s="5">
        <f t="shared" si="9"/>
        <v>-1886.4108639999999</v>
      </c>
      <c r="Q276">
        <v>1746.4988076300001</v>
      </c>
      <c r="R276" s="3">
        <f t="shared" si="10"/>
        <v>1734.8106860716669</v>
      </c>
      <c r="T276">
        <v>0</v>
      </c>
      <c r="U276" s="2"/>
      <c r="V276" s="2"/>
      <c r="W276" s="5">
        <v>54893.233</v>
      </c>
      <c r="X276">
        <v>1301.4688998199999</v>
      </c>
      <c r="AB276" s="3">
        <v>-1942.6190799999999</v>
      </c>
      <c r="AC276" s="2">
        <v>-122.10771200000001</v>
      </c>
      <c r="AD276" s="2">
        <v>36.686028999999998</v>
      </c>
    </row>
    <row r="277" spans="1:30">
      <c r="A277" s="5">
        <v>5608.4750000000004</v>
      </c>
      <c r="B277" s="3">
        <v>-250.56641300000001</v>
      </c>
      <c r="F277" s="2">
        <v>-121.83418</v>
      </c>
      <c r="G277" s="2">
        <v>36.791339000000001</v>
      </c>
      <c r="H277" s="3">
        <v>5623.8552550000004</v>
      </c>
      <c r="I277" s="3">
        <v>343.45725399999998</v>
      </c>
      <c r="J277">
        <v>2.9786E-2</v>
      </c>
      <c r="K277" t="e">
        <f>VLOOKUP(A277,Channel_xs_widths!$D$2:$E$279,2,FALSE)</f>
        <v>#N/A</v>
      </c>
      <c r="O277" s="5">
        <v>53504.816899999998</v>
      </c>
      <c r="P277" s="5">
        <f t="shared" si="9"/>
        <v>-1893.105857</v>
      </c>
      <c r="Q277">
        <v>1712.2339718400001</v>
      </c>
      <c r="R277" s="3">
        <f t="shared" si="10"/>
        <v>1766.0780147116666</v>
      </c>
      <c r="T277">
        <v>0</v>
      </c>
      <c r="U277" s="2"/>
      <c r="V277" s="2"/>
      <c r="W277" s="5">
        <v>55081.092299999997</v>
      </c>
      <c r="X277">
        <v>1348.43098287</v>
      </c>
      <c r="AB277" s="3">
        <v>-1947.715942</v>
      </c>
      <c r="AC277" s="2">
        <v>-122.10671000000001</v>
      </c>
      <c r="AD277" s="2">
        <v>36.684542</v>
      </c>
    </row>
    <row r="278" spans="1:30">
      <c r="A278" s="5">
        <v>5624.0654000000004</v>
      </c>
      <c r="B278" s="3">
        <v>-250.86496700000001</v>
      </c>
      <c r="F278" s="2">
        <v>-121.834228</v>
      </c>
      <c r="G278" s="2">
        <v>36.791474000000001</v>
      </c>
      <c r="H278" s="3">
        <v>5639.4485549999999</v>
      </c>
      <c r="I278" s="3">
        <v>343.45731599999999</v>
      </c>
      <c r="J278">
        <v>1.485E-2</v>
      </c>
      <c r="K278" t="e">
        <f>VLOOKUP(A278,Channel_xs_widths!$D$2:$E$279,2,FALSE)</f>
        <v>#N/A</v>
      </c>
      <c r="O278" s="5">
        <v>53701.346599999997</v>
      </c>
      <c r="P278" s="5">
        <f t="shared" si="9"/>
        <v>-1901.342905</v>
      </c>
      <c r="Q278">
        <v>1655.11958286</v>
      </c>
      <c r="R278" s="3">
        <f t="shared" si="10"/>
        <v>1785.0153515533332</v>
      </c>
      <c r="T278">
        <v>0</v>
      </c>
      <c r="U278" s="2"/>
      <c r="V278" s="2"/>
      <c r="W278" s="5">
        <v>55295.093500000003</v>
      </c>
      <c r="X278">
        <v>957.43110537200005</v>
      </c>
      <c r="AB278" s="3">
        <v>-1953.1981929999999</v>
      </c>
      <c r="AC278" s="2">
        <v>-122.105374</v>
      </c>
      <c r="AD278" s="2">
        <v>36.682955999999997</v>
      </c>
    </row>
    <row r="279" spans="1:30">
      <c r="A279" s="5">
        <v>5639.6558000000005</v>
      </c>
      <c r="B279" s="3">
        <v>-251.029436</v>
      </c>
      <c r="F279" s="2">
        <v>-121.834276</v>
      </c>
      <c r="G279" s="2">
        <v>36.791609000000001</v>
      </c>
      <c r="H279" s="3">
        <v>5655.0398640000003</v>
      </c>
      <c r="I279" s="3">
        <v>343.45736900000003</v>
      </c>
      <c r="J279">
        <v>1.9054000000000001E-2</v>
      </c>
      <c r="K279" t="e">
        <f>VLOOKUP(A279,Channel_xs_widths!$D$2:$E$279,2,FALSE)</f>
        <v>#N/A</v>
      </c>
      <c r="O279" s="5">
        <v>53885.022599999997</v>
      </c>
      <c r="P279" s="5">
        <f t="shared" si="9"/>
        <v>-1907.773641</v>
      </c>
      <c r="Q279">
        <v>1414.3610594500001</v>
      </c>
      <c r="R279" s="3">
        <f t="shared" si="10"/>
        <v>1719.0263883583332</v>
      </c>
      <c r="T279">
        <v>0</v>
      </c>
      <c r="U279" s="2"/>
      <c r="V279" s="2"/>
      <c r="W279" s="5">
        <v>55485.267999999996</v>
      </c>
      <c r="X279">
        <v>1053.2209174499999</v>
      </c>
      <c r="AB279" s="3">
        <v>-1957.2719440000001</v>
      </c>
      <c r="AC279" s="2">
        <v>-122.10413699999999</v>
      </c>
      <c r="AD279" s="2">
        <v>36.681567999999999</v>
      </c>
    </row>
    <row r="280" spans="1:30">
      <c r="A280" s="5">
        <v>5660.4431000000004</v>
      </c>
      <c r="B280" s="3">
        <v>-251.55812599999999</v>
      </c>
      <c r="F280" s="2">
        <v>-121.834339</v>
      </c>
      <c r="G280" s="2">
        <v>36.791789000000001</v>
      </c>
      <c r="H280" s="3">
        <v>5675.8338370000001</v>
      </c>
      <c r="I280" s="3">
        <v>343.45743099999999</v>
      </c>
      <c r="J280">
        <v>3.1230999999999998E-2</v>
      </c>
      <c r="K280" t="e">
        <f>VLOOKUP(A280,Channel_xs_widths!$D$2:$E$279,2,FALSE)</f>
        <v>#N/A</v>
      </c>
      <c r="O280" s="5">
        <v>54096.939899999998</v>
      </c>
      <c r="P280" s="5">
        <f t="shared" si="9"/>
        <v>-1915.3739009999999</v>
      </c>
      <c r="Q280">
        <v>1199.8330856499999</v>
      </c>
      <c r="R280" s="3">
        <f t="shared" si="10"/>
        <v>1619.3382768616666</v>
      </c>
      <c r="T280">
        <v>0</v>
      </c>
      <c r="U280" s="2"/>
      <c r="V280" s="2"/>
      <c r="W280" s="5">
        <v>55674.532700000003</v>
      </c>
      <c r="X280">
        <v>1126.5033110700001</v>
      </c>
      <c r="AB280" s="3">
        <v>-1961.4411889999999</v>
      </c>
      <c r="AC280" s="2">
        <v>-122.10270300000001</v>
      </c>
      <c r="AD280" s="2">
        <v>36.680456</v>
      </c>
    </row>
    <row r="281" spans="1:30">
      <c r="A281" s="5">
        <v>5673.2143999999998</v>
      </c>
      <c r="B281" s="3">
        <v>-252.07750899999999</v>
      </c>
      <c r="F281" s="2">
        <v>-121.834428</v>
      </c>
      <c r="G281" s="2">
        <v>36.791879999999999</v>
      </c>
      <c r="H281" s="3">
        <v>5688.6157469999998</v>
      </c>
      <c r="I281" s="3">
        <v>320.829047</v>
      </c>
      <c r="J281">
        <v>2.8146999999999998E-2</v>
      </c>
      <c r="K281" t="e">
        <f>VLOOKUP(A281,Channel_xs_widths!$D$2:$E$279,2,FALSE)</f>
        <v>#N/A</v>
      </c>
      <c r="O281" s="5">
        <v>54281.903299999998</v>
      </c>
      <c r="P281" s="5">
        <f t="shared" si="9"/>
        <v>-1922.8701169999999</v>
      </c>
      <c r="Q281">
        <v>1163.83440415</v>
      </c>
      <c r="R281" s="3">
        <f t="shared" si="10"/>
        <v>1481.9801519300001</v>
      </c>
      <c r="T281">
        <v>0</v>
      </c>
      <c r="U281" s="2"/>
      <c r="V281" s="2"/>
      <c r="W281" s="5">
        <v>55890.800900000002</v>
      </c>
      <c r="X281">
        <v>767.33298240700003</v>
      </c>
      <c r="AB281" s="3">
        <v>-1965.9506060000001</v>
      </c>
      <c r="AC281" s="2">
        <v>-122.100517</v>
      </c>
      <c r="AD281" s="2">
        <v>36.679675000000003</v>
      </c>
    </row>
    <row r="282" spans="1:30">
      <c r="A282" s="5">
        <v>5692.3715000000002</v>
      </c>
      <c r="B282" s="3">
        <v>-252.45680999999999</v>
      </c>
      <c r="F282" s="2">
        <v>-121.83456200000001</v>
      </c>
      <c r="G282" s="2">
        <v>36.792014999999999</v>
      </c>
      <c r="H282" s="3">
        <v>5707.7765200000003</v>
      </c>
      <c r="I282" s="3">
        <v>320.82915400000002</v>
      </c>
      <c r="J282">
        <v>2.6981999999999999E-2</v>
      </c>
      <c r="K282" t="e">
        <f>VLOOKUP(A282,Channel_xs_widths!$D$2:$E$279,2,FALSE)</f>
        <v>#N/A</v>
      </c>
      <c r="O282" s="5">
        <v>54685.844299999997</v>
      </c>
      <c r="P282" s="5">
        <f t="shared" si="9"/>
        <v>-1935.6036200000001</v>
      </c>
      <c r="Q282">
        <v>1125.00928284</v>
      </c>
      <c r="R282" s="3">
        <f t="shared" si="10"/>
        <v>1378.3985644649999</v>
      </c>
      <c r="T282">
        <v>0</v>
      </c>
      <c r="U282" s="2"/>
      <c r="V282" s="2"/>
      <c r="W282" s="5">
        <v>56098.463199999998</v>
      </c>
      <c r="X282">
        <v>786.94129216500005</v>
      </c>
      <c r="AB282" s="3">
        <v>-1972.3436280000001</v>
      </c>
      <c r="AC282" s="2">
        <v>-122.09936399999999</v>
      </c>
      <c r="AD282" s="2">
        <v>36.678052999999998</v>
      </c>
    </row>
    <row r="283" spans="1:30">
      <c r="A283" s="5">
        <v>5711.5285000000003</v>
      </c>
      <c r="B283" s="3">
        <v>-253.11128199999999</v>
      </c>
      <c r="F283" s="2">
        <v>-121.834695</v>
      </c>
      <c r="G283" s="2">
        <v>36.792149999999999</v>
      </c>
      <c r="H283" s="3">
        <v>5726.9447010000004</v>
      </c>
      <c r="I283" s="3">
        <v>320.82928099999998</v>
      </c>
      <c r="J283">
        <v>3.2166E-2</v>
      </c>
      <c r="K283" t="e">
        <f>VLOOKUP(A283,Channel_xs_widths!$D$2:$E$279,2,FALSE)</f>
        <v>#N/A</v>
      </c>
      <c r="O283" s="5">
        <v>54893.233</v>
      </c>
      <c r="P283" s="5">
        <f t="shared" si="9"/>
        <v>-1942.6190799999999</v>
      </c>
      <c r="Q283">
        <v>1301.4688998199999</v>
      </c>
      <c r="R283" s="3">
        <f t="shared" si="10"/>
        <v>1309.9377191283334</v>
      </c>
      <c r="T283">
        <v>0</v>
      </c>
      <c r="U283" s="2"/>
      <c r="V283" s="2"/>
      <c r="W283" s="5">
        <v>56297.360200000003</v>
      </c>
      <c r="X283">
        <v>413.71597795100001</v>
      </c>
      <c r="AB283" s="3">
        <v>-1977.705933</v>
      </c>
      <c r="AC283" s="2">
        <v>-122.099197</v>
      </c>
      <c r="AD283" s="2">
        <v>36.676431000000001</v>
      </c>
    </row>
    <row r="284" spans="1:30">
      <c r="A284" s="5">
        <v>5724.2997999999998</v>
      </c>
      <c r="B284" s="3">
        <v>-253.48382599999999</v>
      </c>
      <c r="F284" s="2">
        <v>-121.834784</v>
      </c>
      <c r="G284" s="2">
        <v>36.79224</v>
      </c>
      <c r="H284" s="3">
        <v>5739.7214629999999</v>
      </c>
      <c r="I284" s="3">
        <v>320.829387</v>
      </c>
      <c r="J284">
        <v>4.2655999999999999E-2</v>
      </c>
      <c r="K284" t="e">
        <f>VLOOKUP(A284,Channel_xs_widths!$D$2:$E$279,2,FALSE)</f>
        <v>#N/A</v>
      </c>
      <c r="O284" s="5">
        <v>55081.092299999997</v>
      </c>
      <c r="P284" s="5">
        <f t="shared" si="9"/>
        <v>-1947.715942</v>
      </c>
      <c r="Q284">
        <v>1348.43098287</v>
      </c>
      <c r="R284" s="3">
        <f t="shared" si="10"/>
        <v>1258.8229524633332</v>
      </c>
      <c r="T284">
        <v>0</v>
      </c>
      <c r="U284" s="2"/>
      <c r="V284" s="2"/>
      <c r="W284" s="5"/>
      <c r="AB284" s="3"/>
      <c r="AC284" s="2"/>
      <c r="AD284" s="2"/>
    </row>
    <row r="285" spans="1:30">
      <c r="A285" s="5">
        <v>5735.4189999999999</v>
      </c>
      <c r="B285" s="3">
        <v>-254.130348</v>
      </c>
      <c r="F285" s="2">
        <v>-121.834896</v>
      </c>
      <c r="G285" s="2">
        <v>36.792285</v>
      </c>
      <c r="H285" s="3">
        <v>5750.859477</v>
      </c>
      <c r="I285" s="3">
        <v>296.02106199999997</v>
      </c>
      <c r="J285">
        <v>4.0858999999999999E-2</v>
      </c>
      <c r="K285" t="e">
        <f>VLOOKUP(A285,Channel_xs_widths!$D$2:$E$279,2,FALSE)</f>
        <v>#N/A</v>
      </c>
      <c r="O285" s="5">
        <v>55295.093500000003</v>
      </c>
      <c r="P285" s="5">
        <f t="shared" si="9"/>
        <v>-1953.1981929999999</v>
      </c>
      <c r="Q285">
        <v>957.43110537200005</v>
      </c>
      <c r="R285" s="3">
        <f t="shared" si="10"/>
        <v>1182.6679601170001</v>
      </c>
      <c r="T285">
        <v>0</v>
      </c>
      <c r="U285" s="2"/>
      <c r="V285" s="2"/>
      <c r="W285" s="5"/>
      <c r="AB285" s="3"/>
      <c r="AC285" s="2"/>
      <c r="AD285" s="2"/>
    </row>
    <row r="286" spans="1:30">
      <c r="A286" s="5">
        <v>5768.7767000000003</v>
      </c>
      <c r="B286" s="3">
        <v>-255.30110199999999</v>
      </c>
      <c r="F286" s="2">
        <v>-121.83523</v>
      </c>
      <c r="G286" s="2">
        <v>36.79242</v>
      </c>
      <c r="H286" s="3">
        <v>5784.2376860000004</v>
      </c>
      <c r="I286" s="3">
        <v>296.02122100000003</v>
      </c>
      <c r="J286">
        <v>3.6507999999999999E-2</v>
      </c>
      <c r="K286" t="e">
        <f>VLOOKUP(A286,Channel_xs_widths!$D$2:$E$279,2,FALSE)</f>
        <v>#N/A</v>
      </c>
      <c r="O286" s="5">
        <v>55485.267999999996</v>
      </c>
      <c r="P286" s="5">
        <f t="shared" si="9"/>
        <v>-1957.2719440000001</v>
      </c>
      <c r="Q286">
        <v>1053.2209174499999</v>
      </c>
      <c r="R286" s="3">
        <f t="shared" si="10"/>
        <v>1158.2325987503334</v>
      </c>
      <c r="T286">
        <v>0</v>
      </c>
      <c r="U286" s="2"/>
      <c r="V286" s="2"/>
      <c r="W286" s="5"/>
      <c r="AB286" s="3"/>
      <c r="AC286" s="2"/>
      <c r="AD286" s="2"/>
    </row>
    <row r="287" spans="1:30">
      <c r="A287" s="5">
        <v>5791.0150999999996</v>
      </c>
      <c r="B287" s="3">
        <v>-256.160055</v>
      </c>
      <c r="F287" s="2">
        <v>-121.835452</v>
      </c>
      <c r="G287" s="2">
        <v>36.79251</v>
      </c>
      <c r="H287" s="3">
        <v>5806.4926880000003</v>
      </c>
      <c r="I287" s="3">
        <v>296.02141999999998</v>
      </c>
      <c r="J287">
        <v>3.6285999999999999E-2</v>
      </c>
      <c r="K287">
        <f>VLOOKUP(A287,Channel_xs_widths!$D$2:$E$279,2,FALSE)</f>
        <v>307.80009438500002</v>
      </c>
      <c r="O287" s="5">
        <v>55674.532700000003</v>
      </c>
      <c r="P287" s="5">
        <f t="shared" si="9"/>
        <v>-1961.4411889999999</v>
      </c>
      <c r="Q287">
        <v>1126.5033110700001</v>
      </c>
      <c r="R287" s="3">
        <f t="shared" si="10"/>
        <v>1152.0107499036667</v>
      </c>
      <c r="T287">
        <v>0</v>
      </c>
      <c r="U287" s="2"/>
      <c r="V287" s="2"/>
      <c r="W287" s="5"/>
      <c r="AB287" s="3"/>
      <c r="AC287" s="2"/>
      <c r="AD287" s="2"/>
    </row>
    <row r="288" spans="1:30">
      <c r="A288" s="5">
        <v>5801.0254000000004</v>
      </c>
      <c r="B288" s="3">
        <v>-256.47126400000002</v>
      </c>
      <c r="F288" s="2">
        <v>-121.83556400000001</v>
      </c>
      <c r="G288" s="2">
        <v>36.792521999999998</v>
      </c>
      <c r="H288" s="3">
        <v>5816.5077739999997</v>
      </c>
      <c r="I288" s="3">
        <v>276.47495600000002</v>
      </c>
      <c r="J288">
        <v>4.1819000000000002E-2</v>
      </c>
      <c r="K288" t="e">
        <f>VLOOKUP(A288,Channel_xs_widths!$D$2:$E$279,2,FALSE)</f>
        <v>#N/A</v>
      </c>
      <c r="O288" s="5">
        <v>55890.800900000002</v>
      </c>
      <c r="P288" s="5">
        <f t="shared" si="9"/>
        <v>-1965.9506060000001</v>
      </c>
      <c r="Q288">
        <v>767.33298240700003</v>
      </c>
      <c r="R288" s="3">
        <f t="shared" si="10"/>
        <v>1092.3980331648334</v>
      </c>
      <c r="T288">
        <v>0</v>
      </c>
      <c r="U288" s="2"/>
      <c r="V288" s="2"/>
      <c r="W288" s="5"/>
      <c r="AB288" s="3"/>
      <c r="AC288" s="2"/>
      <c r="AD288" s="2"/>
    </row>
    <row r="289" spans="1:30">
      <c r="A289" s="5">
        <v>5831.0560999999998</v>
      </c>
      <c r="B289" s="3">
        <v>-257.834518</v>
      </c>
      <c r="F289" s="2">
        <v>-121.835898</v>
      </c>
      <c r="G289" s="2">
        <v>36.792555</v>
      </c>
      <c r="H289" s="3">
        <v>5846.5694409999996</v>
      </c>
      <c r="I289" s="3">
        <v>276.47509100000002</v>
      </c>
      <c r="J289">
        <v>4.3640999999999999E-2</v>
      </c>
      <c r="K289" t="e">
        <f>VLOOKUP(A289,Channel_xs_widths!$D$2:$E$279,2,FALSE)</f>
        <v>#N/A</v>
      </c>
      <c r="O289" s="5">
        <v>56098.463199999998</v>
      </c>
      <c r="P289" s="5">
        <f t="shared" si="9"/>
        <v>-1972.3436280000001</v>
      </c>
      <c r="Q289">
        <v>786.94129216500005</v>
      </c>
      <c r="R289" s="3">
        <f t="shared" si="10"/>
        <v>1006.643431889</v>
      </c>
      <c r="T289">
        <v>0</v>
      </c>
      <c r="U289" s="2"/>
      <c r="V289" s="2"/>
      <c r="W289" s="5"/>
      <c r="AB289" s="3"/>
      <c r="AC289" s="2"/>
      <c r="AD289" s="2"/>
    </row>
    <row r="290" spans="1:30">
      <c r="A290" s="5">
        <v>5861.0868</v>
      </c>
      <c r="B290" s="3">
        <v>-259.09239600000001</v>
      </c>
      <c r="F290" s="2">
        <v>-121.836231</v>
      </c>
      <c r="G290" s="2">
        <v>36.792589</v>
      </c>
      <c r="H290" s="3">
        <v>5876.6264970000002</v>
      </c>
      <c r="I290" s="3">
        <v>276.47529300000002</v>
      </c>
      <c r="J290">
        <v>4.3663E-2</v>
      </c>
      <c r="K290" t="e">
        <f>VLOOKUP(A290,Channel_xs_widths!$D$2:$E$279,2,FALSE)</f>
        <v>#N/A</v>
      </c>
      <c r="O290" s="5">
        <v>56297.360200000003</v>
      </c>
      <c r="P290" s="5">
        <f t="shared" si="9"/>
        <v>-1977.705933</v>
      </c>
      <c r="Q290">
        <v>413.71597795100001</v>
      </c>
      <c r="R290" s="3">
        <f t="shared" si="10"/>
        <v>850.85759773583356</v>
      </c>
      <c r="T290">
        <v>0</v>
      </c>
      <c r="U290" s="2"/>
      <c r="V290" s="2"/>
      <c r="W290" s="5"/>
      <c r="AB290" s="3"/>
      <c r="AC290" s="2"/>
      <c r="AD290" s="2"/>
    </row>
    <row r="291" spans="1:30">
      <c r="A291" s="5">
        <v>5871.0971</v>
      </c>
      <c r="B291" s="3">
        <v>-259.58284500000002</v>
      </c>
      <c r="F291" s="2">
        <v>-121.836343</v>
      </c>
      <c r="G291" s="2">
        <v>36.792600999999998</v>
      </c>
      <c r="H291" s="3">
        <v>5886.6487429999997</v>
      </c>
      <c r="I291" s="3">
        <v>276.47542800000002</v>
      </c>
      <c r="J291">
        <v>5.3591E-2</v>
      </c>
      <c r="K291" t="e">
        <f>VLOOKUP(A291,Channel_xs_widths!$D$2:$E$279,2,FALSE)</f>
        <v>#N/A</v>
      </c>
      <c r="O291"/>
      <c r="P291"/>
      <c r="U291" s="2"/>
      <c r="V291" s="2"/>
      <c r="W291" s="5"/>
      <c r="AB291" s="3"/>
      <c r="AC291" s="2"/>
      <c r="AD291" s="2"/>
    </row>
    <row r="292" spans="1:30">
      <c r="A292" s="5">
        <v>5890.9609</v>
      </c>
      <c r="B292" s="3">
        <v>-260.69339000000002</v>
      </c>
      <c r="F292" s="2">
        <v>-121.83656499999999</v>
      </c>
      <c r="G292" s="2">
        <v>36.792600999999998</v>
      </c>
      <c r="H292" s="3">
        <v>5906.5435729999999</v>
      </c>
      <c r="I292" s="3">
        <v>269.303067</v>
      </c>
      <c r="J292">
        <v>4.8555000000000001E-2</v>
      </c>
      <c r="K292" t="e">
        <f>VLOOKUP(A292,Channel_xs_widths!$D$2:$E$279,2,FALSE)</f>
        <v>#N/A</v>
      </c>
      <c r="O292"/>
      <c r="P292"/>
      <c r="U292" s="2"/>
      <c r="V292" s="2"/>
      <c r="W292" s="5"/>
      <c r="AB292" s="3"/>
      <c r="AC292" s="2"/>
      <c r="AD292" s="2"/>
    </row>
    <row r="293" spans="1:30">
      <c r="A293" s="5">
        <v>5920.7565999999997</v>
      </c>
      <c r="B293" s="3">
        <v>-261.99406900000002</v>
      </c>
      <c r="F293" s="2">
        <v>-121.836899</v>
      </c>
      <c r="G293" s="2">
        <v>36.792600999999998</v>
      </c>
      <c r="H293" s="3">
        <v>5936.3676619999997</v>
      </c>
      <c r="I293" s="3">
        <v>269.30323299999998</v>
      </c>
      <c r="J293">
        <v>3.1543000000000002E-2</v>
      </c>
      <c r="K293" t="e">
        <f>VLOOKUP(A293,Channel_xs_widths!$D$2:$E$279,2,FALSE)</f>
        <v>#N/A</v>
      </c>
      <c r="O293"/>
      <c r="P293"/>
      <c r="U293" s="2"/>
      <c r="V293" s="2"/>
      <c r="W293" s="5"/>
      <c r="AB293" s="3"/>
      <c r="AC293" s="2"/>
      <c r="AD293" s="2"/>
    </row>
    <row r="294" spans="1:30" ht="150">
      <c r="A294" s="5">
        <v>5930.6885000000002</v>
      </c>
      <c r="B294" s="3">
        <v>-261.94651299999998</v>
      </c>
      <c r="F294" s="2">
        <v>-121.837011</v>
      </c>
      <c r="G294" s="2">
        <v>36.792600999999998</v>
      </c>
      <c r="H294" s="3">
        <v>5946.2996800000001</v>
      </c>
      <c r="I294" s="3">
        <v>269.30336699999998</v>
      </c>
      <c r="J294">
        <v>1.2266000000000001E-2</v>
      </c>
      <c r="K294" t="e">
        <f>VLOOKUP(A294,Channel_xs_widths!$D$2:$E$279,2,FALSE)</f>
        <v>#N/A</v>
      </c>
      <c r="O294" s="1" t="s">
        <v>19</v>
      </c>
      <c r="P294" s="1" t="s">
        <v>14</v>
      </c>
      <c r="Q294" s="1" t="s">
        <v>15</v>
      </c>
      <c r="R294" s="22" t="s">
        <v>26</v>
      </c>
      <c r="S294" s="2" t="s">
        <v>22</v>
      </c>
      <c r="T294" s="5" t="s">
        <v>23</v>
      </c>
      <c r="U294" t="s">
        <v>21</v>
      </c>
      <c r="V294" s="4" t="s">
        <v>24</v>
      </c>
      <c r="W294" t="s">
        <v>27</v>
      </c>
      <c r="X294" t="s">
        <v>66</v>
      </c>
      <c r="Z294" s="3"/>
      <c r="AA294" s="2"/>
      <c r="AB294" s="2"/>
    </row>
    <row r="295" spans="1:30">
      <c r="A295" s="5">
        <v>5952.9269000000004</v>
      </c>
      <c r="B295" s="3">
        <v>-262.38867199999999</v>
      </c>
      <c r="F295" s="2">
        <v>-121.837233</v>
      </c>
      <c r="G295" s="2">
        <v>36.79251</v>
      </c>
      <c r="H295" s="3">
        <v>5968.5424650000004</v>
      </c>
      <c r="I295" s="3">
        <v>242.58442199999999</v>
      </c>
      <c r="J295">
        <v>3.2687000000000001E-2</v>
      </c>
      <c r="K295" t="e">
        <f>VLOOKUP(A295,Channel_xs_widths!$D$2:$E$279,2,FALSE)</f>
        <v>#N/A</v>
      </c>
      <c r="O295" s="3">
        <v>-79.259511000000003</v>
      </c>
      <c r="P295"/>
      <c r="R295" s="16"/>
      <c r="S295" s="6">
        <v>-121.796161</v>
      </c>
      <c r="T295" s="6">
        <v>36.803446999999998</v>
      </c>
      <c r="U295">
        <v>2.3137000000000001E-2</v>
      </c>
      <c r="V295" s="5">
        <v>1003.2517</v>
      </c>
      <c r="W295">
        <v>446.24658189500002</v>
      </c>
      <c r="Z295" s="3"/>
      <c r="AA295" s="2"/>
      <c r="AB295" s="2"/>
    </row>
    <row r="296" spans="1:30">
      <c r="A296" s="5">
        <v>5975.1652999999997</v>
      </c>
      <c r="B296" s="3">
        <v>-263.40031900000002</v>
      </c>
      <c r="F296" s="2">
        <v>-121.837456</v>
      </c>
      <c r="G296" s="2">
        <v>36.79242</v>
      </c>
      <c r="H296" s="3">
        <v>5990.8038729999998</v>
      </c>
      <c r="I296" s="3">
        <v>242.58458400000001</v>
      </c>
      <c r="J296">
        <v>3.9413999999999998E-2</v>
      </c>
      <c r="K296" t="e">
        <f>VLOOKUP(A296,Channel_xs_widths!$D$2:$E$279,2,FALSE)</f>
        <v>#N/A</v>
      </c>
      <c r="O296" s="3">
        <v>-88.695448999999996</v>
      </c>
      <c r="P296"/>
      <c r="R296" s="16"/>
      <c r="S296" s="6">
        <v>-121.798164</v>
      </c>
      <c r="T296" s="6">
        <v>36.803530000000002</v>
      </c>
      <c r="U296">
        <v>6.9882E-2</v>
      </c>
      <c r="V296" s="5">
        <v>1182.7356</v>
      </c>
      <c r="W296">
        <v>446.56810638500002</v>
      </c>
      <c r="Z296" s="3"/>
      <c r="AA296" s="2"/>
      <c r="AB296" s="2"/>
    </row>
    <row r="297" spans="1:30">
      <c r="A297" s="5">
        <v>5986.2844999999998</v>
      </c>
      <c r="B297" s="3">
        <v>-263.70344499999999</v>
      </c>
      <c r="F297" s="2">
        <v>-121.83756700000001</v>
      </c>
      <c r="G297" s="2">
        <v>36.792375</v>
      </c>
      <c r="H297" s="3">
        <v>6001.927216</v>
      </c>
      <c r="I297" s="3">
        <v>242.58470600000001</v>
      </c>
      <c r="J297">
        <v>3.2395E-2</v>
      </c>
      <c r="K297">
        <f>VLOOKUP(A297,Channel_xs_widths!$D$2:$E$279,2,FALSE)</f>
        <v>225.47695478899999</v>
      </c>
      <c r="O297" s="3">
        <v>-105.554734</v>
      </c>
      <c r="P297"/>
      <c r="R297" s="16"/>
      <c r="S297" s="6">
        <v>-121.80050199999999</v>
      </c>
      <c r="T297" s="6">
        <v>36.803466</v>
      </c>
      <c r="U297">
        <v>0.11863600000000001</v>
      </c>
      <c r="V297" s="5">
        <v>1392.4151999999999</v>
      </c>
      <c r="W297">
        <v>434.89117460400001</v>
      </c>
      <c r="Z297" s="3"/>
      <c r="AA297" s="2"/>
      <c r="AB297" s="2"/>
    </row>
    <row r="298" spans="1:30">
      <c r="A298" s="5">
        <v>5997.4036999999998</v>
      </c>
      <c r="B298" s="3">
        <v>-264.12072799999999</v>
      </c>
      <c r="F298" s="2">
        <v>-121.837678</v>
      </c>
      <c r="G298" s="2">
        <v>36.79233</v>
      </c>
      <c r="H298" s="3">
        <v>6013.0542599999999</v>
      </c>
      <c r="I298" s="3">
        <v>242.58478700000001</v>
      </c>
      <c r="J298">
        <v>4.7044999999999997E-2</v>
      </c>
      <c r="K298" t="e">
        <f>VLOOKUP(A298,Channel_xs_widths!$D$2:$E$279,2,FALSE)</f>
        <v>#N/A</v>
      </c>
      <c r="O298" s="3">
        <v>-122.003922</v>
      </c>
      <c r="P298"/>
      <c r="R298" s="16"/>
      <c r="S298" s="6">
        <v>-121.80283900000001</v>
      </c>
      <c r="T298" s="6">
        <v>36.803198999999999</v>
      </c>
      <c r="U298">
        <v>4.8856999999999998E-2</v>
      </c>
      <c r="V298" s="5">
        <v>1603.2204999999999</v>
      </c>
      <c r="W298">
        <v>441.54028721399999</v>
      </c>
      <c r="Z298" s="3"/>
      <c r="AA298" s="2"/>
      <c r="AB298" s="2"/>
    </row>
    <row r="299" spans="1:30">
      <c r="A299" s="5">
        <v>6017.2676000000001</v>
      </c>
      <c r="B299" s="3">
        <v>-265.16105099999999</v>
      </c>
      <c r="F299" s="2">
        <v>-121.837901</v>
      </c>
      <c r="G299" s="2">
        <v>36.79233</v>
      </c>
      <c r="H299" s="3">
        <v>6032.9453569999996</v>
      </c>
      <c r="I299" s="3">
        <v>269.30387100000002</v>
      </c>
      <c r="J299">
        <v>2.6003999999999999E-2</v>
      </c>
      <c r="K299" t="e">
        <f>VLOOKUP(A299,Channel_xs_widths!$D$2:$E$279,2,FALSE)</f>
        <v>#N/A</v>
      </c>
      <c r="O299" s="3">
        <v>-125.785309</v>
      </c>
      <c r="P299"/>
      <c r="R299" s="16"/>
      <c r="S299" s="6">
        <v>-121.80484300000001</v>
      </c>
      <c r="T299" s="6">
        <v>36.802875</v>
      </c>
      <c r="U299">
        <v>2.0288E-2</v>
      </c>
      <c r="V299" s="5">
        <v>1785.5601999999999</v>
      </c>
      <c r="W299">
        <v>302.29744399100002</v>
      </c>
      <c r="Z299" s="3"/>
      <c r="AA299" s="2"/>
      <c r="AB299" s="2"/>
    </row>
    <row r="300" spans="1:30">
      <c r="A300" s="5">
        <v>6047.0634</v>
      </c>
      <c r="B300" s="3">
        <v>-265.41206899999997</v>
      </c>
      <c r="F300" s="2">
        <v>-121.838235</v>
      </c>
      <c r="G300" s="2">
        <v>36.79233</v>
      </c>
      <c r="H300" s="3">
        <v>6062.7422239999996</v>
      </c>
      <c r="I300" s="3">
        <v>269.30403799999999</v>
      </c>
      <c r="J300">
        <v>1.4153000000000001E-2</v>
      </c>
      <c r="K300" t="e">
        <f>VLOOKUP(A300,Channel_xs_widths!$D$2:$E$279,2,FALSE)</f>
        <v>#N/A</v>
      </c>
      <c r="O300" s="3">
        <v>-136.97225399999999</v>
      </c>
      <c r="P300"/>
      <c r="R300" s="16"/>
      <c r="S300" s="6">
        <v>-121.80718</v>
      </c>
      <c r="T300" s="6">
        <v>36.802847</v>
      </c>
      <c r="U300">
        <v>4.9661999999999998E-2</v>
      </c>
      <c r="V300" s="5">
        <v>1995.2528</v>
      </c>
      <c r="W300">
        <v>185.80532421300001</v>
      </c>
      <c r="Z300" s="3"/>
      <c r="AA300" s="2"/>
      <c r="AB300" s="2"/>
    </row>
    <row r="301" spans="1:30">
      <c r="A301" s="5">
        <v>6056.9952999999996</v>
      </c>
      <c r="B301" s="3">
        <v>-265.72330699999998</v>
      </c>
      <c r="F301" s="2">
        <v>-121.838346</v>
      </c>
      <c r="G301" s="2">
        <v>36.79233</v>
      </c>
      <c r="H301" s="3">
        <v>6072.6790350000001</v>
      </c>
      <c r="I301" s="3">
        <v>269.304171</v>
      </c>
      <c r="J301">
        <v>3.218E-2</v>
      </c>
      <c r="K301" t="e">
        <f>VLOOKUP(A301,Channel_xs_widths!$D$2:$E$279,2,FALSE)</f>
        <v>#N/A</v>
      </c>
      <c r="O301" s="3">
        <v>-146.74237199999999</v>
      </c>
      <c r="P301"/>
      <c r="R301" s="16"/>
      <c r="S301" s="6">
        <v>-121.809184</v>
      </c>
      <c r="T301" s="6">
        <v>36.802543999999997</v>
      </c>
      <c r="U301">
        <v>4.7388E-2</v>
      </c>
      <c r="V301" s="5">
        <v>2180.0594000000001</v>
      </c>
      <c r="W301">
        <v>164.50146440899999</v>
      </c>
      <c r="Z301" s="3"/>
      <c r="AA301" s="2"/>
      <c r="AB301" s="2"/>
    </row>
    <row r="302" spans="1:30">
      <c r="A302" s="5">
        <v>6079.9116000000004</v>
      </c>
      <c r="B302" s="3">
        <v>-266.46912099999997</v>
      </c>
      <c r="F302" s="2">
        <v>-121.83856900000001</v>
      </c>
      <c r="G302" s="2">
        <v>36.792226999999997</v>
      </c>
      <c r="H302" s="3">
        <v>6095.6073850000002</v>
      </c>
      <c r="I302" s="3">
        <v>239.39369300000001</v>
      </c>
      <c r="J302">
        <v>4.0119000000000002E-2</v>
      </c>
      <c r="K302" t="e">
        <f>VLOOKUP(A302,Channel_xs_widths!$D$2:$E$279,2,FALSE)</f>
        <v>#N/A</v>
      </c>
      <c r="O302" s="3">
        <v>-153.808975</v>
      </c>
      <c r="P302"/>
      <c r="R302" s="16"/>
      <c r="S302" s="6">
        <v>-121.811187</v>
      </c>
      <c r="T302" s="6">
        <v>36.801343000000003</v>
      </c>
      <c r="U302">
        <v>7.8083E-2</v>
      </c>
      <c r="V302" s="5">
        <v>2408.4016000000001</v>
      </c>
      <c r="W302">
        <v>212.06432370100001</v>
      </c>
      <c r="Z302" s="3"/>
      <c r="AA302" s="2"/>
      <c r="AB302" s="2"/>
    </row>
    <row r="303" spans="1:30">
      <c r="A303" s="5">
        <v>6097.0986999999996</v>
      </c>
      <c r="B303" s="3">
        <v>-267.33221400000002</v>
      </c>
      <c r="F303" s="2">
        <v>-121.838736</v>
      </c>
      <c r="G303" s="2">
        <v>36.792149999999999</v>
      </c>
      <c r="H303" s="3">
        <v>6112.8162190000003</v>
      </c>
      <c r="I303" s="3">
        <v>239.39384100000001</v>
      </c>
      <c r="J303">
        <v>4.6556E-2</v>
      </c>
      <c r="K303" t="e">
        <f>VLOOKUP(A303,Channel_xs_widths!$D$2:$E$279,2,FALSE)</f>
        <v>#N/A</v>
      </c>
      <c r="O303" s="3">
        <v>-160.97313500000001</v>
      </c>
      <c r="P303"/>
      <c r="R303" s="16"/>
      <c r="S303" s="6">
        <v>-121.813124</v>
      </c>
      <c r="T303" s="6">
        <v>36.800530999999999</v>
      </c>
      <c r="U303">
        <v>2.2921E-2</v>
      </c>
      <c r="V303" s="5">
        <v>2605.9585000000002</v>
      </c>
      <c r="W303">
        <v>161.32298421499999</v>
      </c>
      <c r="Z303" s="3"/>
      <c r="AA303" s="2"/>
      <c r="AB303" s="2"/>
    </row>
    <row r="304" spans="1:30">
      <c r="A304" s="5">
        <v>6114.2858999999999</v>
      </c>
      <c r="B304" s="3">
        <v>-268.06945400000001</v>
      </c>
      <c r="F304" s="2">
        <v>-121.838903</v>
      </c>
      <c r="G304" s="2">
        <v>36.792073000000002</v>
      </c>
      <c r="H304" s="3">
        <v>6130.0192129999996</v>
      </c>
      <c r="I304" s="3">
        <v>239.393967</v>
      </c>
      <c r="J304">
        <v>4.5627000000000001E-2</v>
      </c>
      <c r="K304" t="e">
        <f>VLOOKUP(A304,Channel_xs_widths!$D$2:$E$279,2,FALSE)</f>
        <v>#N/A</v>
      </c>
      <c r="O304" s="3">
        <v>-165.342816</v>
      </c>
      <c r="P304"/>
      <c r="R304" s="16"/>
      <c r="S304" s="6">
        <v>-121.81393300000001</v>
      </c>
      <c r="T304" s="6">
        <v>36.798909000000002</v>
      </c>
      <c r="U304">
        <v>3.2818E-2</v>
      </c>
      <c r="V304" s="5">
        <v>2803.7854000000002</v>
      </c>
      <c r="W304">
        <v>174.72941966100001</v>
      </c>
      <c r="Z304" s="3"/>
      <c r="AA304" s="2"/>
      <c r="AB304" s="2"/>
    </row>
    <row r="305" spans="1:28">
      <c r="A305" s="5">
        <v>6137.2021999999997</v>
      </c>
      <c r="B305" s="3">
        <v>-269.16200800000001</v>
      </c>
      <c r="F305" s="2">
        <v>-121.839125</v>
      </c>
      <c r="G305" s="2">
        <v>36.791969999999999</v>
      </c>
      <c r="H305" s="3">
        <v>6152.9615130000002</v>
      </c>
      <c r="I305" s="3">
        <v>239.394115</v>
      </c>
      <c r="J305">
        <v>4.6759000000000002E-2</v>
      </c>
      <c r="K305" t="e">
        <f>VLOOKUP(A305,Channel_xs_widths!$D$2:$E$279,2,FALSE)</f>
        <v>#N/A</v>
      </c>
      <c r="O305" s="3">
        <v>-171.827393</v>
      </c>
      <c r="P305"/>
      <c r="R305" s="16"/>
      <c r="S305" s="6">
        <v>-121.815862</v>
      </c>
      <c r="T305" s="6">
        <v>36.798585000000003</v>
      </c>
      <c r="U305">
        <v>3.6435000000000002E-2</v>
      </c>
      <c r="V305" s="5">
        <v>2994.8573999999999</v>
      </c>
      <c r="W305">
        <v>93.300136755400004</v>
      </c>
      <c r="Z305" s="3"/>
      <c r="AA305" s="2"/>
      <c r="AB305" s="2"/>
    </row>
    <row r="306" spans="1:28">
      <c r="A306" s="5">
        <v>6147.2124999999996</v>
      </c>
      <c r="B306" s="3">
        <v>-269.60907400000002</v>
      </c>
      <c r="F306" s="2">
        <v>-121.839237</v>
      </c>
      <c r="G306" s="2">
        <v>36.791981</v>
      </c>
      <c r="H306" s="3">
        <v>6162.9818020000002</v>
      </c>
      <c r="I306" s="3">
        <v>276.47711399999997</v>
      </c>
      <c r="J306">
        <v>3.8421999999999998E-2</v>
      </c>
      <c r="K306" t="e">
        <f>VLOOKUP(A306,Channel_xs_widths!$D$2:$E$279,2,FALSE)</f>
        <v>#N/A</v>
      </c>
      <c r="O306" s="3">
        <v>-178.899699</v>
      </c>
      <c r="P306"/>
      <c r="R306" s="16"/>
      <c r="S306" s="6">
        <v>-121.817977</v>
      </c>
      <c r="T306" s="6">
        <v>36.799089000000002</v>
      </c>
      <c r="U306">
        <v>1.8945E-2</v>
      </c>
      <c r="V306" s="5">
        <v>3192.2352000000001</v>
      </c>
      <c r="W306">
        <v>96.984498255199995</v>
      </c>
      <c r="Z306" s="3"/>
      <c r="AA306" s="2"/>
      <c r="AB306" s="2"/>
    </row>
    <row r="307" spans="1:28">
      <c r="A307" s="5">
        <v>6177.2434000000003</v>
      </c>
      <c r="B307" s="3">
        <v>-270.70045499999998</v>
      </c>
      <c r="F307" s="2">
        <v>-121.83957100000001</v>
      </c>
      <c r="G307" s="2">
        <v>36.792014999999999</v>
      </c>
      <c r="H307" s="3">
        <v>6193.0325489999996</v>
      </c>
      <c r="I307" s="3">
        <v>276.47724899999997</v>
      </c>
      <c r="J307">
        <v>4.2591999999999998E-2</v>
      </c>
      <c r="K307">
        <f>VLOOKUP(A307,Channel_xs_widths!$D$2:$E$279,2,FALSE)</f>
        <v>156.11455940299999</v>
      </c>
      <c r="O307" s="3">
        <v>-184.60334</v>
      </c>
      <c r="P307"/>
      <c r="R307" s="16"/>
      <c r="S307" s="6">
        <v>-121.819869</v>
      </c>
      <c r="T307" s="6">
        <v>36.799945999999998</v>
      </c>
      <c r="U307">
        <v>4.5610999999999999E-2</v>
      </c>
      <c r="V307" s="5">
        <v>3389.0155</v>
      </c>
      <c r="W307">
        <v>88.129192909599993</v>
      </c>
      <c r="Z307" s="3"/>
      <c r="AA307" s="2"/>
      <c r="AB307" s="2"/>
    </row>
    <row r="308" spans="1:28">
      <c r="A308" s="5">
        <v>6207.2743</v>
      </c>
      <c r="B308" s="3">
        <v>-272.16720600000002</v>
      </c>
      <c r="F308" s="2">
        <v>-121.839905</v>
      </c>
      <c r="G308" s="2">
        <v>36.792048999999999</v>
      </c>
      <c r="H308" s="3">
        <v>6223.0992539999997</v>
      </c>
      <c r="I308" s="3">
        <v>276.47745200000003</v>
      </c>
      <c r="J308">
        <v>5.1756999999999997E-2</v>
      </c>
      <c r="K308" t="e">
        <f>VLOOKUP(A308,Channel_xs_widths!$D$2:$E$279,2,FALSE)</f>
        <v>#N/A</v>
      </c>
      <c r="O308" s="3">
        <v>-190.128443</v>
      </c>
      <c r="P308"/>
      <c r="R308" s="16"/>
      <c r="S308" s="6">
        <v>-121.821873</v>
      </c>
      <c r="T308" s="6">
        <v>36.800170999999999</v>
      </c>
      <c r="U308">
        <v>1.1601E-2</v>
      </c>
      <c r="V308" s="5">
        <v>3584.6732999999999</v>
      </c>
      <c r="W308">
        <v>80.534121314399997</v>
      </c>
      <c r="Z308" s="3"/>
      <c r="AA308" s="2"/>
      <c r="AB308" s="2"/>
    </row>
    <row r="309" spans="1:28">
      <c r="A309" s="5">
        <v>6217.2846</v>
      </c>
      <c r="B309" s="3">
        <v>-272.77286800000002</v>
      </c>
      <c r="F309" s="2">
        <v>-121.84001600000001</v>
      </c>
      <c r="G309" s="2">
        <v>36.792059999999999</v>
      </c>
      <c r="H309" s="3">
        <v>6233.1278579999998</v>
      </c>
      <c r="I309" s="3">
        <v>276.47758700000003</v>
      </c>
      <c r="J309">
        <v>5.1913000000000001E-2</v>
      </c>
      <c r="K309" t="e">
        <f>VLOOKUP(A309,Channel_xs_widths!$D$2:$E$279,2,FALSE)</f>
        <v>#N/A</v>
      </c>
      <c r="O309" s="3">
        <v>-199.032984</v>
      </c>
      <c r="P309"/>
      <c r="R309" s="16"/>
      <c r="S309" s="6">
        <v>-121.822429</v>
      </c>
      <c r="T309" s="6">
        <v>36.798368000000004</v>
      </c>
      <c r="U309">
        <v>4.0305000000000001E-2</v>
      </c>
      <c r="V309" s="5">
        <v>3803.8773000000001</v>
      </c>
      <c r="W309">
        <v>93.3523822123</v>
      </c>
      <c r="Z309" s="3"/>
      <c r="AA309" s="2"/>
      <c r="AB309" s="2"/>
    </row>
    <row r="310" spans="1:28">
      <c r="A310" s="5">
        <v>6238.2371999999996</v>
      </c>
      <c r="B310" s="3">
        <v>-273.77457700000002</v>
      </c>
      <c r="F310" s="2">
        <v>-121.840239</v>
      </c>
      <c r="G310" s="2">
        <v>36.792119999999997</v>
      </c>
      <c r="H310" s="3">
        <v>6254.1043229999996</v>
      </c>
      <c r="I310" s="3">
        <v>287.85569199999998</v>
      </c>
      <c r="J310">
        <v>6.3306000000000001E-2</v>
      </c>
      <c r="K310" t="e">
        <f>VLOOKUP(A310,Channel_xs_widths!$D$2:$E$279,2,FALSE)</f>
        <v>#N/A</v>
      </c>
      <c r="O310" s="3">
        <v>-204.03034500000001</v>
      </c>
      <c r="P310"/>
      <c r="R310" s="16"/>
      <c r="S310" s="6">
        <v>-121.822429</v>
      </c>
      <c r="T310" s="6">
        <v>36.796745999999999</v>
      </c>
      <c r="U310">
        <v>2.4861000000000001E-2</v>
      </c>
      <c r="V310" s="5">
        <v>3983.8553000000002</v>
      </c>
      <c r="W310">
        <v>135.185268861</v>
      </c>
      <c r="Z310" s="3"/>
      <c r="AA310" s="2"/>
      <c r="AB310" s="2"/>
    </row>
    <row r="311" spans="1:28">
      <c r="A311" s="5">
        <v>6248.7133999999996</v>
      </c>
      <c r="B311" s="3">
        <v>-274.76250199999998</v>
      </c>
      <c r="F311" s="2">
        <v>-121.84035</v>
      </c>
      <c r="G311" s="2">
        <v>36.792149999999999</v>
      </c>
      <c r="H311" s="3">
        <v>6264.6270619999996</v>
      </c>
      <c r="I311" s="3">
        <v>287.85580099999999</v>
      </c>
      <c r="J311">
        <v>6.1838999999999998E-2</v>
      </c>
      <c r="K311" t="e">
        <f>VLOOKUP(A311,Channel_xs_widths!$D$2:$E$279,2,FALSE)</f>
        <v>#N/A</v>
      </c>
      <c r="O311" s="3">
        <v>-204.79905199999999</v>
      </c>
      <c r="P311" t="s">
        <v>0</v>
      </c>
      <c r="Q311" t="s">
        <v>16</v>
      </c>
      <c r="R311" s="16"/>
      <c r="S311" s="6">
        <v>-121.822429</v>
      </c>
      <c r="T311" s="6">
        <v>36.796565999999999</v>
      </c>
      <c r="U311">
        <v>3.5956000000000002E-2</v>
      </c>
      <c r="V311" s="5">
        <v>4003.8528000000001</v>
      </c>
      <c r="X311">
        <f>FORECAST(V311,W310:W313,V310:V313)</f>
        <v>136.67051394396864</v>
      </c>
      <c r="Z311" s="3"/>
      <c r="AA311" s="2"/>
      <c r="AB311" s="2"/>
    </row>
    <row r="312" spans="1:28">
      <c r="A312" s="5">
        <v>6269.6659</v>
      </c>
      <c r="B312" s="3">
        <v>-275.718096</v>
      </c>
      <c r="F312" s="2">
        <v>-121.84057199999999</v>
      </c>
      <c r="G312" s="2">
        <v>36.792209999999997</v>
      </c>
      <c r="H312" s="3">
        <v>6285.6013519999997</v>
      </c>
      <c r="I312" s="3">
        <v>287.85591099999999</v>
      </c>
      <c r="J312">
        <v>3.3895000000000002E-2</v>
      </c>
      <c r="K312" t="e">
        <f>VLOOKUP(A312,Channel_xs_widths!$D$2:$E$279,2,FALSE)</f>
        <v>#N/A</v>
      </c>
      <c r="O312" s="3">
        <v>-210.06400600000001</v>
      </c>
      <c r="P312"/>
      <c r="R312" s="16" t="s">
        <v>63</v>
      </c>
      <c r="S312" s="6">
        <v>-121.82265200000001</v>
      </c>
      <c r="T312" s="6">
        <v>36.795034000000001</v>
      </c>
      <c r="U312">
        <v>3.9362000000000001E-2</v>
      </c>
      <c r="V312" s="5">
        <v>4176.2613000000001</v>
      </c>
      <c r="X312">
        <f>FORECAST(V312,W310:W313,V310:V313)</f>
        <v>149.47555841887763</v>
      </c>
      <c r="Z312" s="3"/>
      <c r="AA312" s="2"/>
      <c r="AB312" s="2"/>
    </row>
    <row r="313" spans="1:28">
      <c r="A313" s="5">
        <v>6301.0946999999996</v>
      </c>
      <c r="B313" s="3">
        <v>-276.53793999999999</v>
      </c>
      <c r="F313" s="2">
        <v>-121.840906</v>
      </c>
      <c r="G313" s="2">
        <v>36.792299999999997</v>
      </c>
      <c r="H313" s="3">
        <v>6317.0407779999996</v>
      </c>
      <c r="I313" s="3">
        <v>287.85609299999999</v>
      </c>
      <c r="J313">
        <v>3.2301000000000003E-2</v>
      </c>
      <c r="K313" t="e">
        <f>VLOOKUP(A313,Channel_xs_widths!$D$2:$E$279,2,FALSE)</f>
        <v>#N/A</v>
      </c>
      <c r="O313" s="3">
        <v>-210.92446899999999</v>
      </c>
      <c r="P313"/>
      <c r="R313" s="16"/>
      <c r="S313" s="6">
        <v>-121.82265200000001</v>
      </c>
      <c r="T313" s="6">
        <v>36.794854000000001</v>
      </c>
      <c r="U313">
        <v>2.5142000000000001E-2</v>
      </c>
      <c r="V313" s="5">
        <v>4196.2588999999998</v>
      </c>
      <c r="W313">
        <v>150.96081092899999</v>
      </c>
      <c r="Z313" s="3"/>
      <c r="AA313" s="2"/>
      <c r="AB313" s="2"/>
    </row>
    <row r="314" spans="1:28">
      <c r="A314" s="5">
        <v>6311.5708999999997</v>
      </c>
      <c r="B314" s="3">
        <v>-277.07167600000002</v>
      </c>
      <c r="F314" s="2">
        <v>-121.84101800000001</v>
      </c>
      <c r="G314" s="2">
        <v>36.79233</v>
      </c>
      <c r="H314" s="3">
        <v>6327.5306030000002</v>
      </c>
      <c r="I314" s="3">
        <v>287.85623900000002</v>
      </c>
      <c r="J314">
        <v>4.3414000000000001E-2</v>
      </c>
      <c r="K314" t="e">
        <f>VLOOKUP(A314,Channel_xs_widths!$D$2:$E$279,2,FALSE)</f>
        <v>#N/A</v>
      </c>
      <c r="O314" s="3">
        <v>-216.93920900000001</v>
      </c>
      <c r="P314"/>
      <c r="Q314" t="s">
        <v>42</v>
      </c>
      <c r="R314" s="16"/>
      <c r="S314" s="6">
        <v>-121.823542</v>
      </c>
      <c r="T314" s="6">
        <v>36.793230999999999</v>
      </c>
      <c r="U314">
        <v>2.8173E-2</v>
      </c>
      <c r="V314" s="5">
        <v>4403.7001</v>
      </c>
      <c r="W314">
        <v>162.398784605</v>
      </c>
      <c r="Z314" s="3"/>
      <c r="AA314" s="2"/>
      <c r="AB314" s="2"/>
    </row>
    <row r="315" spans="1:28">
      <c r="A315" s="5">
        <v>6331.4348</v>
      </c>
      <c r="B315" s="3">
        <v>-277.85511300000002</v>
      </c>
      <c r="F315" s="2">
        <v>-121.84124</v>
      </c>
      <c r="G315" s="2">
        <v>36.79233</v>
      </c>
      <c r="H315" s="3">
        <v>6347.4099050000004</v>
      </c>
      <c r="I315" s="3">
        <v>269.30587200000002</v>
      </c>
      <c r="J315">
        <v>3.5392E-2</v>
      </c>
      <c r="K315" t="e">
        <f>VLOOKUP(A315,Channel_xs_widths!$D$2:$E$279,2,FALSE)</f>
        <v>#N/A</v>
      </c>
      <c r="O315" s="3">
        <v>-222.72348600000001</v>
      </c>
      <c r="P315"/>
      <c r="R315" s="16"/>
      <c r="S315" s="6">
        <v>-121.824945</v>
      </c>
      <c r="T315" s="6">
        <v>36.792149999999999</v>
      </c>
      <c r="U315">
        <v>2.8629000000000002E-2</v>
      </c>
      <c r="V315" s="5">
        <v>4577.5002999999997</v>
      </c>
      <c r="W315">
        <v>148.95724461099999</v>
      </c>
      <c r="Z315" s="3"/>
      <c r="AA315" s="2"/>
      <c r="AB315" s="2"/>
    </row>
    <row r="316" spans="1:28">
      <c r="A316" s="5">
        <v>6361.2305999999999</v>
      </c>
      <c r="B316" s="3">
        <v>-278.82923399999999</v>
      </c>
      <c r="F316" s="2">
        <v>-121.84157399999999</v>
      </c>
      <c r="G316" s="2">
        <v>36.79233</v>
      </c>
      <c r="H316" s="3">
        <v>6377.2216109999999</v>
      </c>
      <c r="I316" s="3">
        <v>269.306038</v>
      </c>
      <c r="J316">
        <v>3.9600999999999997E-2</v>
      </c>
      <c r="K316" t="e">
        <f>VLOOKUP(A316,Channel_xs_widths!$D$2:$E$279,2,FALSE)</f>
        <v>#N/A</v>
      </c>
      <c r="O316" s="3">
        <v>-228.519226</v>
      </c>
      <c r="P316"/>
      <c r="R316" s="16"/>
      <c r="S316" s="6">
        <v>-121.826882</v>
      </c>
      <c r="T316" s="6">
        <v>36.791339000000001</v>
      </c>
      <c r="U316">
        <v>8.4945999999999994E-2</v>
      </c>
      <c r="V316" s="5">
        <v>4773.7650999999996</v>
      </c>
      <c r="W316">
        <v>168.20452004500001</v>
      </c>
      <c r="Z316" s="3"/>
      <c r="AA316" s="2"/>
      <c r="AB316" s="2"/>
    </row>
    <row r="317" spans="1:28">
      <c r="A317" s="5">
        <v>6371.1625000000004</v>
      </c>
      <c r="B317" s="3">
        <v>-279.42838499999999</v>
      </c>
      <c r="F317" s="2">
        <v>-121.841686</v>
      </c>
      <c r="G317" s="2">
        <v>36.79233</v>
      </c>
      <c r="H317" s="3">
        <v>6387.1715949999998</v>
      </c>
      <c r="I317" s="3">
        <v>269.306172</v>
      </c>
      <c r="J317">
        <v>5.0119999999999998E-2</v>
      </c>
      <c r="K317" t="e">
        <f>VLOOKUP(A317,Channel_xs_widths!$D$2:$E$279,2,FALSE)</f>
        <v>#N/A</v>
      </c>
      <c r="O317" s="3">
        <v>-231.56917799999999</v>
      </c>
      <c r="P317"/>
      <c r="R317" s="16"/>
      <c r="S317" s="6">
        <v>-121.828885</v>
      </c>
      <c r="T317" s="6">
        <v>36.790227000000002</v>
      </c>
      <c r="U317">
        <v>6.3309999999999998E-3</v>
      </c>
      <c r="V317" s="5">
        <v>4992.5483999999997</v>
      </c>
      <c r="W317">
        <v>148.09629642300001</v>
      </c>
      <c r="Z317" s="3"/>
      <c r="AA317" s="2"/>
      <c r="AB317" s="2"/>
    </row>
    <row r="318" spans="1:28">
      <c r="A318" s="5">
        <v>6392.1148999999996</v>
      </c>
      <c r="B318" s="3">
        <v>-280.37715300000002</v>
      </c>
      <c r="F318" s="2">
        <v>-121.841908</v>
      </c>
      <c r="G318" s="2">
        <v>36.792389999999997</v>
      </c>
      <c r="H318" s="3">
        <v>6408.1455239999996</v>
      </c>
      <c r="I318" s="3">
        <v>287.85674899999998</v>
      </c>
      <c r="J318">
        <v>5.2678000000000003E-2</v>
      </c>
      <c r="K318">
        <f>VLOOKUP(A318,Channel_xs_widths!$D$2:$E$279,2,FALSE)</f>
        <v>186.346921439</v>
      </c>
      <c r="O318" s="3">
        <v>-235.64163199999999</v>
      </c>
      <c r="P318"/>
      <c r="R318" s="16"/>
      <c r="S318" s="6">
        <v>-121.830555</v>
      </c>
      <c r="T318" s="6">
        <v>36.789276999999998</v>
      </c>
      <c r="U318">
        <v>4.2832000000000002E-2</v>
      </c>
      <c r="V318" s="5">
        <v>5179.8923000000004</v>
      </c>
      <c r="W318">
        <v>160.57285122499999</v>
      </c>
      <c r="Z318" s="3"/>
      <c r="AA318" s="2"/>
      <c r="AB318" s="2"/>
    </row>
    <row r="319" spans="1:28">
      <c r="A319" s="5">
        <v>6402.5911999999998</v>
      </c>
      <c r="B319" s="3">
        <v>-281.08399500000002</v>
      </c>
      <c r="F319" s="2">
        <v>-121.84201899999999</v>
      </c>
      <c r="G319" s="2">
        <v>36.79242</v>
      </c>
      <c r="H319" s="3">
        <v>6418.6455660000001</v>
      </c>
      <c r="I319" s="3">
        <v>287.85685799999999</v>
      </c>
      <c r="J319">
        <v>3.2938000000000002E-2</v>
      </c>
      <c r="K319" t="e">
        <f>VLOOKUP(A319,Channel_xs_widths!$D$2:$E$279,2,FALSE)</f>
        <v>#N/A</v>
      </c>
      <c r="O319" s="3">
        <v>-243.777771</v>
      </c>
      <c r="P319"/>
      <c r="R319" s="16"/>
      <c r="S319" s="6">
        <v>-121.832781</v>
      </c>
      <c r="T319" s="6">
        <v>36.789807000000003</v>
      </c>
      <c r="U319">
        <v>1.4493000000000001E-2</v>
      </c>
      <c r="V319" s="5">
        <v>5395.1954999999998</v>
      </c>
      <c r="W319">
        <v>213.82748960800001</v>
      </c>
      <c r="Z319" s="3"/>
      <c r="AA319" s="2"/>
      <c r="AB319" s="2"/>
    </row>
    <row r="320" spans="1:28">
      <c r="A320" s="5">
        <v>6423.5436</v>
      </c>
      <c r="B320" s="3">
        <v>-281.41235</v>
      </c>
      <c r="D320" t="s">
        <v>17</v>
      </c>
      <c r="F320" s="2">
        <v>-121.842242</v>
      </c>
      <c r="G320" s="2">
        <v>36.792479999999998</v>
      </c>
      <c r="H320" s="3">
        <v>6439.6005750000004</v>
      </c>
      <c r="I320" s="3">
        <v>287.85696799999999</v>
      </c>
      <c r="J320">
        <v>3.2508000000000002E-2</v>
      </c>
      <c r="K320" t="e">
        <f>VLOOKUP(A320,Channel_xs_widths!$D$2:$E$279,2,FALSE)</f>
        <v>#N/A</v>
      </c>
      <c r="O320" s="3">
        <v>-249.78141299999999</v>
      </c>
      <c r="P320"/>
      <c r="R320" s="16"/>
      <c r="S320" s="6">
        <v>-121.83411700000001</v>
      </c>
      <c r="T320" s="6">
        <v>36.791159</v>
      </c>
      <c r="U320">
        <v>4.2835999999999999E-2</v>
      </c>
      <c r="V320" s="5">
        <v>5587.6877000000004</v>
      </c>
      <c r="W320">
        <v>285.64926747099997</v>
      </c>
      <c r="Z320" s="3"/>
      <c r="AA320" s="2"/>
      <c r="AB320" s="2"/>
    </row>
    <row r="321" spans="1:28">
      <c r="A321" s="5">
        <v>6454.9722000000002</v>
      </c>
      <c r="B321" s="3">
        <v>-282.78677699999997</v>
      </c>
      <c r="F321" s="2">
        <v>-121.84257599999999</v>
      </c>
      <c r="G321" s="2">
        <v>36.792571000000002</v>
      </c>
      <c r="H321" s="3">
        <v>6471.0592379999998</v>
      </c>
      <c r="I321" s="3">
        <v>287.85715099999999</v>
      </c>
      <c r="J321">
        <v>4.1998000000000001E-2</v>
      </c>
      <c r="K321" t="e">
        <f>VLOOKUP(A321,Channel_xs_widths!$D$2:$E$279,2,FALSE)</f>
        <v>#N/A</v>
      </c>
      <c r="O321" s="3">
        <v>-256.160055</v>
      </c>
      <c r="P321"/>
      <c r="R321" s="16"/>
      <c r="S321" s="6">
        <v>-121.835452</v>
      </c>
      <c r="T321" s="6">
        <v>36.79251</v>
      </c>
      <c r="U321">
        <v>3.6285999999999999E-2</v>
      </c>
      <c r="V321" s="5">
        <v>5791.0150999999996</v>
      </c>
      <c r="W321">
        <v>307.80009438500002</v>
      </c>
      <c r="Z321" s="3"/>
      <c r="AA321" s="2"/>
      <c r="AB321" s="2"/>
    </row>
    <row r="322" spans="1:28">
      <c r="A322" s="5">
        <v>6465.4484000000002</v>
      </c>
      <c r="B322" s="3">
        <v>-283.172282</v>
      </c>
      <c r="F322" s="2">
        <v>-121.842687</v>
      </c>
      <c r="G322" s="2">
        <v>36.792600999999998</v>
      </c>
      <c r="H322" s="3">
        <v>6481.5425279999999</v>
      </c>
      <c r="I322" s="3">
        <v>287.85729700000002</v>
      </c>
      <c r="J322">
        <v>2.3518000000000001E-2</v>
      </c>
      <c r="K322" t="e">
        <f>VLOOKUP(A322,Channel_xs_widths!$D$2:$E$279,2,FALSE)</f>
        <v>#N/A</v>
      </c>
      <c r="O322" s="3">
        <v>-263.70344499999999</v>
      </c>
      <c r="P322"/>
      <c r="R322" s="16"/>
      <c r="S322" s="6">
        <v>-121.83756700000001</v>
      </c>
      <c r="T322" s="6">
        <v>36.792375</v>
      </c>
      <c r="U322">
        <v>3.2395E-2</v>
      </c>
      <c r="V322" s="5">
        <v>5986.2844999999998</v>
      </c>
      <c r="W322">
        <v>225.47695478899999</v>
      </c>
      <c r="Z322" s="3"/>
      <c r="AA322" s="2"/>
      <c r="AB322" s="2"/>
    </row>
    <row r="323" spans="1:28">
      <c r="A323" s="5">
        <v>6486.1175999999996</v>
      </c>
      <c r="B323" s="3">
        <v>-283.51924400000001</v>
      </c>
      <c r="F323" s="2">
        <v>-121.84291</v>
      </c>
      <c r="G323" s="2">
        <v>36.792651999999997</v>
      </c>
      <c r="H323" s="3">
        <v>6502.214602</v>
      </c>
      <c r="I323" s="3">
        <v>285.35405700000001</v>
      </c>
      <c r="J323">
        <v>2.7421000000000001E-2</v>
      </c>
      <c r="K323" t="e">
        <f>VLOOKUP(A323,Channel_xs_widths!$D$2:$E$279,2,FALSE)</f>
        <v>#N/A</v>
      </c>
      <c r="O323" s="3">
        <v>-270.70045499999998</v>
      </c>
      <c r="P323"/>
      <c r="R323" s="16"/>
      <c r="S323" s="6">
        <v>-121.83957100000001</v>
      </c>
      <c r="T323" s="6">
        <v>36.792014999999999</v>
      </c>
      <c r="U323">
        <v>4.2591999999999998E-2</v>
      </c>
      <c r="V323" s="5">
        <v>6177.2434000000003</v>
      </c>
      <c r="W323">
        <v>156.11455940299999</v>
      </c>
      <c r="Z323" s="3"/>
      <c r="AA323" s="2"/>
      <c r="AB323" s="2"/>
    </row>
    <row r="324" spans="1:28">
      <c r="A324" s="5">
        <v>6501.6194999999998</v>
      </c>
      <c r="B324" s="3">
        <v>-284.16412400000002</v>
      </c>
      <c r="F324" s="2">
        <v>-121.84307699999999</v>
      </c>
      <c r="G324" s="2">
        <v>36.792690999999998</v>
      </c>
      <c r="H324" s="3">
        <v>6517.7298730000002</v>
      </c>
      <c r="I324" s="3">
        <v>285.35418199999998</v>
      </c>
      <c r="J324">
        <v>2.4294E-2</v>
      </c>
      <c r="K324" t="e">
        <f>VLOOKUP(A324,Channel_xs_widths!$D$2:$E$279,2,FALSE)</f>
        <v>#N/A</v>
      </c>
      <c r="O324" s="3">
        <v>-280.37715300000002</v>
      </c>
      <c r="P324"/>
      <c r="R324" s="16"/>
      <c r="S324" s="6">
        <v>-121.841908</v>
      </c>
      <c r="T324" s="6">
        <v>36.792389999999997</v>
      </c>
      <c r="U324">
        <v>5.2678000000000003E-2</v>
      </c>
      <c r="V324" s="5">
        <v>6392.1148999999996</v>
      </c>
      <c r="W324">
        <v>186.346921439</v>
      </c>
      <c r="Z324" s="3"/>
      <c r="AA324" s="2"/>
      <c r="AB324" s="2"/>
    </row>
    <row r="325" spans="1:28">
      <c r="A325" s="5">
        <v>6517.1212999999998</v>
      </c>
      <c r="B325" s="3">
        <v>-284.27245699999997</v>
      </c>
      <c r="F325" s="2">
        <v>-121.843244</v>
      </c>
      <c r="G325" s="2">
        <v>36.792729000000001</v>
      </c>
      <c r="H325" s="3">
        <v>6533.2321060000004</v>
      </c>
      <c r="I325" s="3">
        <v>285.35428899999999</v>
      </c>
      <c r="J325">
        <v>1.8296E-2</v>
      </c>
      <c r="K325" t="e">
        <f>VLOOKUP(A325,Channel_xs_widths!$D$2:$E$279,2,FALSE)</f>
        <v>#N/A</v>
      </c>
      <c r="O325" s="3">
        <v>-281.41235</v>
      </c>
      <c r="P325"/>
      <c r="Q325" t="s">
        <v>17</v>
      </c>
      <c r="R325" s="16"/>
      <c r="S325" s="6">
        <v>-121.842242</v>
      </c>
      <c r="T325" s="6">
        <v>36.792479999999998</v>
      </c>
      <c r="U325">
        <v>3.2508000000000002E-2</v>
      </c>
      <c r="V325" s="5">
        <v>6423.5436</v>
      </c>
      <c r="X325">
        <f>FORECAST(V325,W324:W326,V324:V326)</f>
        <v>186.10587021663861</v>
      </c>
      <c r="Z325" s="3"/>
      <c r="AA325" s="2"/>
      <c r="AB325" s="2"/>
    </row>
    <row r="326" spans="1:28">
      <c r="A326" s="5">
        <v>6537.7903999999999</v>
      </c>
      <c r="B326" s="3">
        <v>-284.82590699999997</v>
      </c>
      <c r="F326" s="2">
        <v>-121.843467</v>
      </c>
      <c r="G326" s="2">
        <v>36.792780999999998</v>
      </c>
      <c r="H326" s="3">
        <v>6553.9086420000003</v>
      </c>
      <c r="I326" s="3">
        <v>285.35441400000002</v>
      </c>
      <c r="J326">
        <v>2.6721000000000002E-2</v>
      </c>
      <c r="K326" t="e">
        <f>VLOOKUP(A326,Channel_xs_widths!$D$2:$E$279,2,FALSE)</f>
        <v>#N/A</v>
      </c>
      <c r="O326" s="3">
        <v>-285.63192199999997</v>
      </c>
      <c r="P326"/>
      <c r="R326" s="16"/>
      <c r="S326" s="6">
        <v>-121.843912</v>
      </c>
      <c r="T326" s="6">
        <v>36.792912000000001</v>
      </c>
      <c r="U326">
        <v>2.4926E-2</v>
      </c>
      <c r="V326" s="5">
        <v>6580.0963000000002</v>
      </c>
      <c r="W326">
        <v>184.90514541100001</v>
      </c>
      <c r="Z326" s="3"/>
      <c r="AA326" s="2"/>
      <c r="AB326" s="2"/>
    </row>
    <row r="327" spans="1:28">
      <c r="A327" s="5">
        <v>6548.3669</v>
      </c>
      <c r="B327" s="3">
        <v>-285.10735499999998</v>
      </c>
      <c r="F327" s="2">
        <v>-121.84357799999999</v>
      </c>
      <c r="G327" s="2">
        <v>36.792814</v>
      </c>
      <c r="H327" s="3">
        <v>6564.4888540000002</v>
      </c>
      <c r="I327" s="3">
        <v>289.414177</v>
      </c>
      <c r="J327">
        <v>1.9051999999999999E-2</v>
      </c>
      <c r="K327" t="e">
        <f>VLOOKUP(A327,Channel_xs_widths!$D$2:$E$279,2,FALSE)</f>
        <v>#N/A</v>
      </c>
      <c r="O327" s="3">
        <v>-286.77674200000001</v>
      </c>
      <c r="P327"/>
      <c r="R327" s="16" t="s">
        <v>64</v>
      </c>
      <c r="S327" s="6">
        <v>-121.844246</v>
      </c>
      <c r="T327" s="6">
        <v>36.793010000000002</v>
      </c>
      <c r="U327">
        <v>2.6613999999999999E-2</v>
      </c>
      <c r="V327" s="5">
        <v>6611.8256000000001</v>
      </c>
      <c r="Z327" s="3"/>
      <c r="AA327" s="2"/>
      <c r="AB327" s="2"/>
    </row>
    <row r="328" spans="1:28">
      <c r="A328" s="5">
        <v>6580.0963000000002</v>
      </c>
      <c r="B328" s="3">
        <v>-285.63192199999997</v>
      </c>
      <c r="F328" s="2">
        <v>-121.843912</v>
      </c>
      <c r="G328" s="2">
        <v>36.792912000000001</v>
      </c>
      <c r="H328" s="3">
        <v>6596.2225680000001</v>
      </c>
      <c r="I328" s="3">
        <v>289.41432500000002</v>
      </c>
      <c r="J328">
        <v>2.4926E-2</v>
      </c>
      <c r="K328">
        <f>VLOOKUP(A328,Channel_xs_widths!$D$2:$E$279,2,FALSE)</f>
        <v>184.90514541100001</v>
      </c>
      <c r="O328" s="3">
        <v>-287.965352</v>
      </c>
      <c r="P328" t="s">
        <v>1</v>
      </c>
      <c r="Q328" t="s">
        <v>1</v>
      </c>
      <c r="R328" s="16"/>
      <c r="S328" s="6">
        <v>-121.844691</v>
      </c>
      <c r="T328" s="6">
        <v>36.793140999999999</v>
      </c>
      <c r="U328">
        <v>3.7233000000000002E-2</v>
      </c>
      <c r="V328" s="5">
        <v>6654.1314000000002</v>
      </c>
      <c r="Z328" s="3"/>
      <c r="AA328" s="2"/>
      <c r="AB328" s="2"/>
    </row>
    <row r="329" spans="1:28">
      <c r="A329" s="5">
        <v>6595.9610000000002</v>
      </c>
      <c r="B329" s="3">
        <v>-286.29367100000002</v>
      </c>
      <c r="F329" s="2">
        <v>-121.84407899999999</v>
      </c>
      <c r="G329" s="2">
        <v>36.792960999999998</v>
      </c>
      <c r="H329" s="3">
        <v>6612.1010379999998</v>
      </c>
      <c r="I329" s="3">
        <v>289.414492</v>
      </c>
      <c r="J329">
        <v>3.6081000000000002E-2</v>
      </c>
      <c r="K329" t="e">
        <f>VLOOKUP(A329,Channel_xs_widths!$D$2:$E$279,2,FALSE)</f>
        <v>#N/A</v>
      </c>
      <c r="O329" s="3">
        <v>-291.269453</v>
      </c>
      <c r="P329"/>
      <c r="R329" s="16" t="s">
        <v>1</v>
      </c>
      <c r="S329" s="6">
        <v>-121.845724</v>
      </c>
      <c r="T329" s="6">
        <v>36.793501999999997</v>
      </c>
      <c r="U329">
        <v>4.3871E-2</v>
      </c>
      <c r="V329" s="5">
        <v>6756.7258000000002</v>
      </c>
      <c r="Z329" s="3"/>
      <c r="AA329" s="2"/>
      <c r="AB329" s="2"/>
    </row>
    <row r="330" spans="1:28">
      <c r="A330" s="5">
        <v>6611.8256000000001</v>
      </c>
      <c r="B330" s="3">
        <v>-286.77674200000001</v>
      </c>
      <c r="E330" s="16" t="s">
        <v>64</v>
      </c>
      <c r="F330" s="2">
        <v>-121.844246</v>
      </c>
      <c r="G330" s="2">
        <v>36.793010000000002</v>
      </c>
      <c r="H330" s="3">
        <v>6627.9730559999998</v>
      </c>
      <c r="I330" s="3">
        <v>289.414603</v>
      </c>
      <c r="J330">
        <v>2.6613999999999999E-2</v>
      </c>
      <c r="K330" t="e">
        <f>VLOOKUP(A330,Channel_xs_widths!$D$2:$E$279,2,FALSE)</f>
        <v>#N/A</v>
      </c>
      <c r="O330" s="3">
        <v>-292.18118299999998</v>
      </c>
      <c r="P330"/>
      <c r="R330" s="16"/>
      <c r="S330" s="6">
        <v>-121.84591500000001</v>
      </c>
      <c r="T330" s="6">
        <v>36.793636999999997</v>
      </c>
      <c r="U330">
        <v>4.3436000000000002E-2</v>
      </c>
      <c r="V330" s="5">
        <v>6779.4155000000001</v>
      </c>
      <c r="W330">
        <v>198.99011171399999</v>
      </c>
      <c r="Z330" s="3"/>
      <c r="AA330" s="2"/>
      <c r="AB330" s="2"/>
    </row>
    <row r="331" spans="1:28">
      <c r="A331" s="5">
        <v>6643.5549000000001</v>
      </c>
      <c r="B331" s="3">
        <v>-287.56031899999999</v>
      </c>
      <c r="F331" s="2">
        <v>-121.84457999999999</v>
      </c>
      <c r="G331" s="2">
        <v>36.793109000000001</v>
      </c>
      <c r="H331" s="3">
        <v>6659.7120320000004</v>
      </c>
      <c r="I331" s="3">
        <v>289.41476999999998</v>
      </c>
      <c r="J331">
        <v>2.8095999999999999E-2</v>
      </c>
      <c r="K331" t="e">
        <f>VLOOKUP(A331,Channel_xs_widths!$D$2:$E$279,2,FALSE)</f>
        <v>#N/A</v>
      </c>
      <c r="O331" s="3">
        <v>-294.226429</v>
      </c>
      <c r="P331" t="s">
        <v>2</v>
      </c>
      <c r="R331" s="16"/>
      <c r="S331" s="6">
        <v>-121.846249</v>
      </c>
      <c r="T331" s="6">
        <v>36.793874000000002</v>
      </c>
      <c r="U331">
        <v>4.9312000000000002E-2</v>
      </c>
      <c r="V331" s="5">
        <v>6819.1225000000004</v>
      </c>
      <c r="Z331" s="3"/>
      <c r="AA331" s="2"/>
      <c r="AB331" s="2"/>
    </row>
    <row r="332" spans="1:28">
      <c r="A332" s="5">
        <v>6654.1314000000002</v>
      </c>
      <c r="B332" s="3">
        <v>-287.965352</v>
      </c>
      <c r="C332" t="s">
        <v>1</v>
      </c>
      <c r="D332" t="s">
        <v>1</v>
      </c>
      <c r="F332" s="2">
        <v>-121.844691</v>
      </c>
      <c r="G332" s="2">
        <v>36.793140999999999</v>
      </c>
      <c r="H332" s="3">
        <v>6670.2962100000004</v>
      </c>
      <c r="I332" s="3">
        <v>289.414919</v>
      </c>
      <c r="J332">
        <v>3.7233000000000002E-2</v>
      </c>
      <c r="K332" t="e">
        <f>VLOOKUP(A332,Channel_xs_widths!$D$2:$E$279,2,FALSE)</f>
        <v>#N/A</v>
      </c>
      <c r="O332" s="3">
        <v>-300.055725</v>
      </c>
      <c r="P332"/>
      <c r="R332" s="16" t="s">
        <v>65</v>
      </c>
      <c r="S332" s="6">
        <v>-121.847696</v>
      </c>
      <c r="T332" s="6">
        <v>36.794493000000003</v>
      </c>
      <c r="U332">
        <v>4.9706E-2</v>
      </c>
      <c r="V332" s="5">
        <v>6965.7857999999997</v>
      </c>
      <c r="Z332" s="3"/>
      <c r="AA332" s="2"/>
      <c r="AB332" s="2"/>
    </row>
    <row r="333" spans="1:28">
      <c r="A333" s="5">
        <v>6674.8004000000001</v>
      </c>
      <c r="B333" s="3">
        <v>-288.72368499999999</v>
      </c>
      <c r="F333" s="2">
        <v>-121.844914</v>
      </c>
      <c r="G333" s="2">
        <v>36.793193000000002</v>
      </c>
      <c r="H333" s="3">
        <v>6690.9791359999999</v>
      </c>
      <c r="I333" s="3">
        <v>285.35535700000003</v>
      </c>
      <c r="J333">
        <v>3.8762999999999999E-2</v>
      </c>
      <c r="K333" t="e">
        <f>VLOOKUP(A333,Channel_xs_widths!$D$2:$E$279,2,FALSE)</f>
        <v>#N/A</v>
      </c>
      <c r="O333" s="3">
        <v>-301.16107199999999</v>
      </c>
      <c r="P333" t="s">
        <v>3</v>
      </c>
      <c r="R333" s="16"/>
      <c r="S333" s="6">
        <v>-121.847919</v>
      </c>
      <c r="T333" s="6">
        <v>36.794583000000003</v>
      </c>
      <c r="U333">
        <v>3.9226999999999998E-2</v>
      </c>
      <c r="V333" s="5">
        <v>6988.0236999999997</v>
      </c>
      <c r="W333">
        <v>196.70454013599999</v>
      </c>
      <c r="Z333" s="3"/>
      <c r="AA333" s="2"/>
      <c r="AB333" s="2"/>
    </row>
    <row r="334" spans="1:28">
      <c r="A334" s="5">
        <v>6690.3020999999999</v>
      </c>
      <c r="B334" s="3">
        <v>-289.36743200000001</v>
      </c>
      <c r="F334" s="2">
        <v>-121.84508</v>
      </c>
      <c r="G334" s="2">
        <v>36.793230999999999</v>
      </c>
      <c r="H334" s="3">
        <v>6706.4942510000001</v>
      </c>
      <c r="I334" s="3">
        <v>285.35548199999999</v>
      </c>
      <c r="J334">
        <v>3.5399E-2</v>
      </c>
      <c r="K334" t="e">
        <f>VLOOKUP(A334,Channel_xs_widths!$D$2:$E$279,2,FALSE)</f>
        <v>#N/A</v>
      </c>
      <c r="O334" s="3">
        <v>-308.62229400000001</v>
      </c>
      <c r="P334"/>
      <c r="R334" s="16"/>
      <c r="S334" s="6">
        <v>-121.84992200000001</v>
      </c>
      <c r="T334" s="6">
        <v>36.795574999999999</v>
      </c>
      <c r="U334">
        <v>3.0790999999999999E-2</v>
      </c>
      <c r="V334" s="5">
        <v>7198.7704000000003</v>
      </c>
      <c r="W334">
        <v>157.71686686499999</v>
      </c>
      <c r="Z334" s="3"/>
      <c r="AA334" s="2"/>
      <c r="AB334" s="2"/>
    </row>
    <row r="335" spans="1:28">
      <c r="A335" s="5">
        <v>6705.8038999999999</v>
      </c>
      <c r="B335" s="3">
        <v>-289.82118000000003</v>
      </c>
      <c r="F335" s="2">
        <v>-121.845247</v>
      </c>
      <c r="G335" s="2">
        <v>36.79327</v>
      </c>
      <c r="H335" s="3">
        <v>6722.0026379999999</v>
      </c>
      <c r="I335" s="3">
        <v>285.35558900000001</v>
      </c>
      <c r="J335">
        <v>2.2710000000000001E-2</v>
      </c>
      <c r="K335" t="e">
        <f>VLOOKUP(A335,Channel_xs_widths!$D$2:$E$279,2,FALSE)</f>
        <v>#N/A</v>
      </c>
      <c r="O335" s="3">
        <v>-313.54032899999999</v>
      </c>
      <c r="P335"/>
      <c r="R335" s="16"/>
      <c r="S335" s="6">
        <v>-121.851592</v>
      </c>
      <c r="T335" s="6">
        <v>36.796340999999998</v>
      </c>
      <c r="U335">
        <v>2.5562999999999999E-2</v>
      </c>
      <c r="V335" s="5">
        <v>7370.8554000000004</v>
      </c>
      <c r="W335">
        <v>158.132188848</v>
      </c>
      <c r="Z335" s="3"/>
      <c r="AA335" s="2"/>
      <c r="AB335" s="2"/>
    </row>
    <row r="336" spans="1:28">
      <c r="A336" s="5">
        <v>6726.4728999999998</v>
      </c>
      <c r="B336" s="3">
        <v>-290.18886300000003</v>
      </c>
      <c r="F336" s="2">
        <v>-121.84547000000001</v>
      </c>
      <c r="G336" s="2">
        <v>36.793322000000003</v>
      </c>
      <c r="H336" s="3">
        <v>6742.674892</v>
      </c>
      <c r="I336" s="3">
        <v>285.35571399999998</v>
      </c>
      <c r="J336">
        <v>1.8228000000000001E-2</v>
      </c>
      <c r="K336" t="e">
        <f>VLOOKUP(A336,Channel_xs_widths!$D$2:$E$279,2,FALSE)</f>
        <v>#N/A</v>
      </c>
      <c r="O336" s="3">
        <v>-319.29173100000003</v>
      </c>
      <c r="P336"/>
      <c r="R336" s="16"/>
      <c r="S336" s="6">
        <v>-121.853596</v>
      </c>
      <c r="T336" s="6">
        <v>36.797403000000003</v>
      </c>
      <c r="U336">
        <v>3.6185000000000002E-2</v>
      </c>
      <c r="V336" s="5">
        <v>7585.4735000000001</v>
      </c>
      <c r="W336">
        <v>180.61496658900001</v>
      </c>
      <c r="Z336" s="3"/>
      <c r="AA336" s="2"/>
      <c r="AB336" s="2"/>
    </row>
    <row r="337" spans="1:28">
      <c r="A337" s="5">
        <v>6739.7084999999997</v>
      </c>
      <c r="B337" s="3">
        <v>-290.43919399999999</v>
      </c>
      <c r="F337" s="2">
        <v>-121.845581</v>
      </c>
      <c r="G337" s="2">
        <v>36.793399999999998</v>
      </c>
      <c r="H337" s="3">
        <v>6755.9129389999998</v>
      </c>
      <c r="I337" s="3">
        <v>310.685205</v>
      </c>
      <c r="J337">
        <v>3.5718E-2</v>
      </c>
      <c r="K337" t="e">
        <f>VLOOKUP(A337,Channel_xs_widths!$D$2:$E$279,2,FALSE)</f>
        <v>#N/A</v>
      </c>
      <c r="O337" s="3">
        <v>-324.90128199999998</v>
      </c>
      <c r="P337"/>
      <c r="Q337" t="s">
        <v>0</v>
      </c>
      <c r="R337" s="16"/>
      <c r="S337" s="6">
        <v>-121.854597</v>
      </c>
      <c r="T337" s="6">
        <v>36.798693</v>
      </c>
      <c r="U337">
        <v>1.7964999999999998E-2</v>
      </c>
      <c r="V337" s="5">
        <v>7755.6697000000004</v>
      </c>
      <c r="Z337" s="3"/>
      <c r="AA337" s="2"/>
      <c r="AB337" s="2"/>
    </row>
    <row r="338" spans="1:28">
      <c r="A338" s="5">
        <v>6756.7258000000002</v>
      </c>
      <c r="B338" s="3">
        <v>-291.269453</v>
      </c>
      <c r="E338" s="16" t="s">
        <v>1</v>
      </c>
      <c r="F338" s="2">
        <v>-121.845724</v>
      </c>
      <c r="G338" s="2">
        <v>36.793501999999997</v>
      </c>
      <c r="H338" s="3">
        <v>6772.9504729999999</v>
      </c>
      <c r="I338" s="3">
        <v>310.68531400000001</v>
      </c>
      <c r="J338">
        <v>4.3871E-2</v>
      </c>
      <c r="K338" t="e">
        <f>VLOOKUP(A338,Channel_xs_widths!$D$2:$E$279,2,FALSE)</f>
        <v>#N/A</v>
      </c>
      <c r="O338" s="3">
        <v>-325.04597200000001</v>
      </c>
      <c r="P338"/>
      <c r="R338" s="16"/>
      <c r="S338" s="6">
        <v>-121.854731</v>
      </c>
      <c r="T338" s="6">
        <v>36.798909000000002</v>
      </c>
      <c r="U338">
        <v>1.3561999999999999E-2</v>
      </c>
      <c r="V338" s="5">
        <v>7783.0268999999998</v>
      </c>
      <c r="W338">
        <v>157.00721519300001</v>
      </c>
      <c r="Z338" s="3"/>
      <c r="AA338" s="2"/>
      <c r="AB338" s="2"/>
    </row>
    <row r="339" spans="1:28">
      <c r="A339" s="5">
        <v>6779.4155000000001</v>
      </c>
      <c r="B339" s="3">
        <v>-292.18118299999998</v>
      </c>
      <c r="F339" s="2">
        <v>-121.84591500000001</v>
      </c>
      <c r="G339" s="2">
        <v>36.793636999999997</v>
      </c>
      <c r="H339" s="3">
        <v>6795.6584849999999</v>
      </c>
      <c r="I339" s="3">
        <v>310.68545599999999</v>
      </c>
      <c r="J339">
        <v>4.3436000000000002E-2</v>
      </c>
      <c r="K339">
        <f>VLOOKUP(A339,Channel_xs_widths!$D$2:$E$279,2,FALSE)</f>
        <v>198.99011171399999</v>
      </c>
      <c r="O339" s="3">
        <v>-331.06900999999999</v>
      </c>
      <c r="P339"/>
      <c r="R339" s="16"/>
      <c r="S339" s="6">
        <v>-121.85537600000001</v>
      </c>
      <c r="T339" s="6">
        <v>36.800711999999997</v>
      </c>
      <c r="U339">
        <v>2.7848999999999999E-2</v>
      </c>
      <c r="V339" s="5">
        <v>7992.7264999999998</v>
      </c>
      <c r="W339">
        <v>182.76122015499999</v>
      </c>
      <c r="Z339" s="3"/>
      <c r="AA339" s="2"/>
      <c r="AB339" s="2"/>
    </row>
    <row r="340" spans="1:28">
      <c r="A340" s="5">
        <v>6802.1052</v>
      </c>
      <c r="B340" s="3">
        <v>-293.24054799999999</v>
      </c>
      <c r="F340" s="2">
        <v>-121.84610600000001</v>
      </c>
      <c r="G340" s="2">
        <v>36.793771999999997</v>
      </c>
      <c r="H340" s="3">
        <v>6818.3728799999999</v>
      </c>
      <c r="I340" s="3">
        <v>310.68561899999997</v>
      </c>
      <c r="J340">
        <v>5.1508999999999999E-2</v>
      </c>
      <c r="K340" t="e">
        <f>VLOOKUP(A340,Channel_xs_widths!$D$2:$E$279,2,FALSE)</f>
        <v>#N/A</v>
      </c>
      <c r="O340" s="3">
        <v>-334.13314800000001</v>
      </c>
      <c r="P340"/>
      <c r="Q340" t="s">
        <v>43</v>
      </c>
      <c r="R340" s="16" t="s">
        <v>17</v>
      </c>
      <c r="S340" s="6">
        <v>-121.855766</v>
      </c>
      <c r="T340" s="6">
        <v>36.801613000000003</v>
      </c>
      <c r="U340">
        <v>3.8150999999999997E-2</v>
      </c>
      <c r="V340" s="5">
        <v>8098.6819999999998</v>
      </c>
      <c r="X340">
        <f>FORECAST(V340,W339:W341,V339:V341)</f>
        <v>200.7229046242187</v>
      </c>
      <c r="Z340" s="3"/>
      <c r="AA340" s="2"/>
      <c r="AB340" s="2"/>
    </row>
    <row r="341" spans="1:28">
      <c r="A341" s="5">
        <v>6819.1225000000004</v>
      </c>
      <c r="B341" s="3">
        <v>-294.226429</v>
      </c>
      <c r="C341" t="s">
        <v>2</v>
      </c>
      <c r="F341" s="2">
        <v>-121.846249</v>
      </c>
      <c r="G341" s="2">
        <v>36.793874000000002</v>
      </c>
      <c r="H341" s="3">
        <v>6835.4186579999996</v>
      </c>
      <c r="I341" s="3">
        <v>310.68576100000001</v>
      </c>
      <c r="J341">
        <v>4.9312000000000002E-2</v>
      </c>
      <c r="K341" t="e">
        <f>VLOOKUP(A341,Channel_xs_widths!$D$2:$E$279,2,FALSE)</f>
        <v>#N/A</v>
      </c>
      <c r="O341" s="3">
        <v>-336.32757099999998</v>
      </c>
      <c r="P341"/>
      <c r="R341" s="16"/>
      <c r="S341" s="6">
        <v>-121.856267</v>
      </c>
      <c r="T341" s="6">
        <v>36.802191999999998</v>
      </c>
      <c r="U341">
        <v>3.9226999999999998E-2</v>
      </c>
      <c r="V341" s="5">
        <v>8178.9648999999999</v>
      </c>
      <c r="W341">
        <v>214.33254374699999</v>
      </c>
      <c r="Z341" s="3"/>
      <c r="AA341" s="2"/>
      <c r="AB341" s="2"/>
    </row>
    <row r="342" spans="1:28">
      <c r="A342" s="5">
        <v>6832.3581000000004</v>
      </c>
      <c r="B342" s="3">
        <v>-294.73238099999998</v>
      </c>
      <c r="F342" s="2">
        <v>-121.846361</v>
      </c>
      <c r="G342" s="2">
        <v>36.793951999999997</v>
      </c>
      <c r="H342" s="3">
        <v>6848.6639489999998</v>
      </c>
      <c r="I342" s="3">
        <v>310.68587000000002</v>
      </c>
      <c r="J342">
        <v>3.814E-2</v>
      </c>
      <c r="K342" t="e">
        <f>VLOOKUP(A342,Channel_xs_widths!$D$2:$E$279,2,FALSE)</f>
        <v>#N/A</v>
      </c>
      <c r="O342" s="3">
        <v>-344.15039100000001</v>
      </c>
      <c r="P342"/>
      <c r="R342" s="16"/>
      <c r="S342" s="6">
        <v>-121.858048</v>
      </c>
      <c r="T342" s="6">
        <v>36.803145000000001</v>
      </c>
      <c r="U342">
        <v>5.1860999999999997E-2</v>
      </c>
      <c r="V342" s="5">
        <v>8370.5902000000006</v>
      </c>
      <c r="W342">
        <v>216.764836847</v>
      </c>
      <c r="Z342" s="3"/>
      <c r="AA342" s="2"/>
      <c r="AB342" s="2"/>
    </row>
    <row r="343" spans="1:28">
      <c r="A343" s="5">
        <v>6854.5960999999998</v>
      </c>
      <c r="B343" s="3">
        <v>-295.57937600000002</v>
      </c>
      <c r="F343" s="2">
        <v>-121.846583</v>
      </c>
      <c r="G343" s="2">
        <v>36.794043000000002</v>
      </c>
      <c r="H343" s="3">
        <v>6870.9180850000002</v>
      </c>
      <c r="I343" s="3">
        <v>296.028527</v>
      </c>
      <c r="J343">
        <v>4.1940999999999999E-2</v>
      </c>
      <c r="K343" t="e">
        <f>VLOOKUP(A343,Channel_xs_widths!$D$2:$E$279,2,FALSE)</f>
        <v>#N/A</v>
      </c>
      <c r="O343" s="3">
        <v>-349.52368200000001</v>
      </c>
      <c r="P343"/>
      <c r="R343" s="16"/>
      <c r="S343" s="6">
        <v>-121.860497</v>
      </c>
      <c r="T343" s="6">
        <v>36.803325000000001</v>
      </c>
      <c r="U343">
        <v>4.1424999999999997E-2</v>
      </c>
      <c r="V343" s="5">
        <v>8594.6754000000001</v>
      </c>
      <c r="W343">
        <v>250.19458587700001</v>
      </c>
      <c r="Z343" s="3"/>
      <c r="AA343" s="2"/>
      <c r="AB343" s="2"/>
    </row>
    <row r="344" spans="1:28">
      <c r="A344" s="5">
        <v>6887.9530999999997</v>
      </c>
      <c r="B344" s="3">
        <v>-297.06407200000001</v>
      </c>
      <c r="F344" s="2">
        <v>-121.846917</v>
      </c>
      <c r="G344" s="2">
        <v>36.794178000000002</v>
      </c>
      <c r="H344" s="3">
        <v>6904.3080849999997</v>
      </c>
      <c r="I344" s="3">
        <v>296.028727</v>
      </c>
      <c r="J344">
        <v>5.2581999999999997E-2</v>
      </c>
      <c r="K344" t="e">
        <f>VLOOKUP(A344,Channel_xs_widths!$D$2:$E$279,2,FALSE)</f>
        <v>#N/A</v>
      </c>
      <c r="O344" s="3">
        <v>-355.07763699999998</v>
      </c>
      <c r="P344"/>
      <c r="R344" s="16"/>
      <c r="S344" s="6">
        <v>-121.861498</v>
      </c>
      <c r="T344" s="6">
        <v>36.801972999999997</v>
      </c>
      <c r="U344">
        <v>4.6165999999999999E-2</v>
      </c>
      <c r="V344" s="5">
        <v>8788.3570999999993</v>
      </c>
      <c r="W344">
        <v>201.20034741800001</v>
      </c>
      <c r="Z344" s="3"/>
      <c r="AA344" s="2"/>
      <c r="AB344" s="2"/>
    </row>
    <row r="345" spans="1:28">
      <c r="A345" s="5">
        <v>6921.31</v>
      </c>
      <c r="B345" s="3">
        <v>-299.087311</v>
      </c>
      <c r="F345" s="2">
        <v>-121.847251</v>
      </c>
      <c r="G345" s="2">
        <v>36.794313000000002</v>
      </c>
      <c r="H345" s="3">
        <v>6937.7263139999995</v>
      </c>
      <c r="I345" s="3">
        <v>296.02896500000003</v>
      </c>
      <c r="J345">
        <v>6.0654E-2</v>
      </c>
      <c r="K345" t="e">
        <f>VLOOKUP(A345,Channel_xs_widths!$D$2:$E$279,2,FALSE)</f>
        <v>#N/A</v>
      </c>
      <c r="O345" s="3">
        <v>-359.91407800000002</v>
      </c>
      <c r="P345"/>
      <c r="R345" s="16"/>
      <c r="S345" s="6">
        <v>-121.861526</v>
      </c>
      <c r="T345" s="6">
        <v>36.800260999999999</v>
      </c>
      <c r="U345">
        <v>3.3153000000000002E-2</v>
      </c>
      <c r="V345" s="5">
        <v>8978.6358999999993</v>
      </c>
      <c r="W345">
        <v>220.52374193599999</v>
      </c>
      <c r="Z345" s="3"/>
      <c r="AA345" s="2"/>
      <c r="AB345" s="2"/>
    </row>
    <row r="346" spans="1:28">
      <c r="A346" s="5">
        <v>6921.31</v>
      </c>
      <c r="B346" s="3">
        <v>-299.087311</v>
      </c>
      <c r="F346" s="2">
        <v>-121.847251</v>
      </c>
      <c r="G346" s="2">
        <v>36.794313000000002</v>
      </c>
      <c r="H346" s="3">
        <v>6937.7263139999995</v>
      </c>
      <c r="I346" s="3">
        <v>0</v>
      </c>
      <c r="J346">
        <v>1.2463E-2</v>
      </c>
      <c r="K346" t="e">
        <f>VLOOKUP(A346,Channel_xs_widths!$D$2:$E$279,2,FALSE)</f>
        <v>#N/A</v>
      </c>
      <c r="O346" s="3">
        <v>-366.69649299999998</v>
      </c>
      <c r="P346"/>
      <c r="R346" s="16"/>
      <c r="S346" s="6">
        <v>-121.862166</v>
      </c>
      <c r="T346" s="6">
        <v>36.798459000000001</v>
      </c>
      <c r="U346">
        <v>3.6410999999999999E-2</v>
      </c>
      <c r="V346" s="5">
        <v>9188.4267</v>
      </c>
      <c r="W346">
        <v>356.43001726099999</v>
      </c>
      <c r="Z346" s="3"/>
      <c r="AA346" s="2"/>
      <c r="AB346" s="2"/>
    </row>
    <row r="347" spans="1:28">
      <c r="A347" s="5">
        <v>6954.6669000000002</v>
      </c>
      <c r="B347" s="3">
        <v>-299.50303600000001</v>
      </c>
      <c r="F347" s="2">
        <v>-121.847585</v>
      </c>
      <c r="G347" s="2">
        <v>36.794448000000003</v>
      </c>
      <c r="H347" s="3">
        <v>6971.0857820000001</v>
      </c>
      <c r="I347" s="3">
        <v>296.02920399999999</v>
      </c>
      <c r="J347">
        <v>2.1774000000000002E-2</v>
      </c>
      <c r="K347" t="e">
        <f>VLOOKUP(A347,Channel_xs_widths!$D$2:$E$279,2,FALSE)</f>
        <v>#N/A</v>
      </c>
      <c r="O347" s="3">
        <v>-373.16287199999999</v>
      </c>
      <c r="P347"/>
      <c r="R347" s="16"/>
      <c r="S347" s="6">
        <v>-121.86327900000001</v>
      </c>
      <c r="T347" s="6">
        <v>36.796745999999999</v>
      </c>
      <c r="U347">
        <v>3.9040999999999999E-2</v>
      </c>
      <c r="V347" s="5">
        <v>9408.2918000000009</v>
      </c>
      <c r="W347">
        <v>410.02192104699998</v>
      </c>
      <c r="Z347" s="3"/>
      <c r="AA347" s="2"/>
      <c r="AB347" s="2"/>
    </row>
    <row r="348" spans="1:28">
      <c r="A348" s="5">
        <v>6965.7857999999997</v>
      </c>
      <c r="B348" s="3">
        <v>-300.055725</v>
      </c>
      <c r="E348" s="16" t="s">
        <v>65</v>
      </c>
      <c r="F348" s="2">
        <v>-121.847696</v>
      </c>
      <c r="G348" s="2">
        <v>36.794493000000003</v>
      </c>
      <c r="H348" s="3">
        <v>6982.2184580000003</v>
      </c>
      <c r="I348" s="3">
        <v>296.02936299999999</v>
      </c>
      <c r="J348">
        <v>4.9706E-2</v>
      </c>
      <c r="K348" t="e">
        <f>VLOOKUP(A348,Channel_xs_widths!$D$2:$E$279,2,FALSE)</f>
        <v>#N/A</v>
      </c>
      <c r="O348" s="3">
        <v>-377.70138500000002</v>
      </c>
      <c r="P348"/>
      <c r="R348" s="16"/>
      <c r="S348" s="6">
        <v>-121.864949</v>
      </c>
      <c r="T348" s="6">
        <v>36.796025</v>
      </c>
      <c r="U348">
        <v>3.5985000000000003E-2</v>
      </c>
      <c r="V348" s="5">
        <v>9582.9218999999994</v>
      </c>
      <c r="W348">
        <v>398.92560085899999</v>
      </c>
      <c r="Z348" s="3"/>
      <c r="AA348" s="2"/>
      <c r="AB348" s="2"/>
    </row>
    <row r="349" spans="1:28">
      <c r="A349" s="5">
        <v>6988.0236999999997</v>
      </c>
      <c r="B349" s="3">
        <v>-301.16107199999999</v>
      </c>
      <c r="C349" t="s">
        <v>3</v>
      </c>
      <c r="F349" s="2">
        <v>-121.847919</v>
      </c>
      <c r="G349" s="2">
        <v>36.794583000000003</v>
      </c>
      <c r="H349" s="3">
        <v>7004.483792</v>
      </c>
      <c r="I349" s="3">
        <v>296.02948300000003</v>
      </c>
      <c r="J349">
        <v>3.9226999999999998E-2</v>
      </c>
      <c r="K349">
        <f>VLOOKUP(A349,Channel_xs_widths!$D$2:$E$279,2,FALSE)</f>
        <v>196.70454013599999</v>
      </c>
      <c r="O349" s="3">
        <v>-382.18745899999999</v>
      </c>
      <c r="P349"/>
      <c r="R349" s="16"/>
      <c r="S349" s="6">
        <v>-121.867064</v>
      </c>
      <c r="T349" s="6">
        <v>36.795574999999999</v>
      </c>
      <c r="U349">
        <v>4.4752E-2</v>
      </c>
      <c r="V349" s="5">
        <v>9779.5616000000009</v>
      </c>
      <c r="W349">
        <v>421.61874659400002</v>
      </c>
      <c r="Z349" s="3"/>
      <c r="AA349" s="2"/>
      <c r="AB349" s="2"/>
    </row>
    <row r="350" spans="1:28">
      <c r="A350" s="5">
        <v>7021.3805000000002</v>
      </c>
      <c r="B350" s="3">
        <v>-302.23652600000003</v>
      </c>
      <c r="F350" s="2">
        <v>-121.848253</v>
      </c>
      <c r="G350" s="2">
        <v>36.794718000000003</v>
      </c>
      <c r="H350" s="3">
        <v>7037.8579030000001</v>
      </c>
      <c r="I350" s="3">
        <v>296.02968199999998</v>
      </c>
      <c r="J350">
        <v>3.6380000000000003E-2</v>
      </c>
      <c r="K350" t="e">
        <f>VLOOKUP(A350,Channel_xs_widths!$D$2:$E$279,2,FALSE)</f>
        <v>#N/A</v>
      </c>
      <c r="O350" s="3">
        <v>-388.12597699999998</v>
      </c>
      <c r="P350"/>
      <c r="Q350" t="s">
        <v>5</v>
      </c>
      <c r="R350" s="16"/>
      <c r="S350" s="6">
        <v>-121.869067</v>
      </c>
      <c r="T350" s="6">
        <v>36.795304000000002</v>
      </c>
      <c r="U350">
        <v>3.3676999999999999E-2</v>
      </c>
      <c r="V350" s="5">
        <v>9963.2268000000004</v>
      </c>
      <c r="X350">
        <f>FORECAST(V350,W349:W351,V349:V351)</f>
        <v>344.48170859692891</v>
      </c>
      <c r="Z350" s="3"/>
      <c r="AA350" s="2"/>
      <c r="AB350" s="2"/>
    </row>
    <row r="351" spans="1:28">
      <c r="A351" s="5">
        <v>7054.7371999999996</v>
      </c>
      <c r="B351" s="3">
        <v>-303.58810399999999</v>
      </c>
      <c r="F351" s="2">
        <v>-121.84858699999999</v>
      </c>
      <c r="G351" s="2">
        <v>36.794854000000001</v>
      </c>
      <c r="H351" s="3">
        <v>7071.2420039999997</v>
      </c>
      <c r="I351" s="3">
        <v>296.029921</v>
      </c>
      <c r="J351">
        <v>3.2191999999999998E-2</v>
      </c>
      <c r="K351" t="e">
        <f>VLOOKUP(A351,Channel_xs_widths!$D$2:$E$279,2,FALSE)</f>
        <v>#N/A</v>
      </c>
      <c r="O351" s="3">
        <v>-388.85561300000001</v>
      </c>
      <c r="P351"/>
      <c r="R351" s="16"/>
      <c r="S351" s="6">
        <v>-121.86929000000001</v>
      </c>
      <c r="T351" s="6">
        <v>36.795279000000001</v>
      </c>
      <c r="U351">
        <v>3.2878999999999999E-2</v>
      </c>
      <c r="V351" s="5">
        <v>9983.2942000000003</v>
      </c>
      <c r="W351">
        <v>336.05365692300001</v>
      </c>
      <c r="Z351" s="3"/>
      <c r="AA351" s="2"/>
      <c r="AB351" s="2"/>
    </row>
    <row r="352" spans="1:28">
      <c r="A352" s="5">
        <v>7088.0938999999998</v>
      </c>
      <c r="B352" s="3">
        <v>-304.384186</v>
      </c>
      <c r="F352" s="2">
        <v>-121.848921</v>
      </c>
      <c r="G352" s="2">
        <v>36.794989000000001</v>
      </c>
      <c r="H352" s="3">
        <v>7104.6081830000003</v>
      </c>
      <c r="I352" s="3">
        <v>296.03016000000002</v>
      </c>
      <c r="J352">
        <v>3.0454999999999999E-2</v>
      </c>
      <c r="K352" t="e">
        <f>VLOOKUP(A352,Channel_xs_widths!$D$2:$E$279,2,FALSE)</f>
        <v>#N/A</v>
      </c>
      <c r="O352" s="3">
        <v>-395.55002300000001</v>
      </c>
      <c r="P352"/>
      <c r="R352" s="16"/>
      <c r="S352" s="6">
        <v>-121.87129400000001</v>
      </c>
      <c r="T352" s="6">
        <v>36.795085</v>
      </c>
      <c r="U352">
        <v>4.9392999999999999E-2</v>
      </c>
      <c r="V352" s="5">
        <v>10171.498100000001</v>
      </c>
      <c r="W352">
        <v>328.72476614700003</v>
      </c>
      <c r="Z352" s="3"/>
      <c r="AA352" s="2"/>
      <c r="AB352" s="2"/>
    </row>
    <row r="353" spans="1:28">
      <c r="A353" s="5">
        <v>7099.2128000000002</v>
      </c>
      <c r="B353" s="3">
        <v>-304.94260700000001</v>
      </c>
      <c r="F353" s="2">
        <v>-121.84903199999999</v>
      </c>
      <c r="G353" s="2">
        <v>36.795034000000001</v>
      </c>
      <c r="H353" s="3">
        <v>7115.7410799999998</v>
      </c>
      <c r="I353" s="3">
        <v>296.03031900000002</v>
      </c>
      <c r="J353">
        <v>5.2607000000000001E-2</v>
      </c>
      <c r="K353" t="e">
        <f>VLOOKUP(A353,Channel_xs_widths!$D$2:$E$279,2,FALSE)</f>
        <v>#N/A</v>
      </c>
      <c r="O353" s="3">
        <v>-398.35847999999999</v>
      </c>
      <c r="P353" t="s">
        <v>4</v>
      </c>
      <c r="R353" s="16"/>
      <c r="S353" s="6">
        <v>-121.872963</v>
      </c>
      <c r="T353" s="6">
        <v>36.794764000000001</v>
      </c>
      <c r="U353">
        <v>2.0441000000000001E-2</v>
      </c>
      <c r="V353" s="5">
        <v>10334.357400000001</v>
      </c>
      <c r="X353">
        <f>FORECAST(V353,W352:W354,V352:V354)</f>
        <v>256.34349729919995</v>
      </c>
      <c r="Z353" s="3"/>
      <c r="AA353" s="2"/>
      <c r="AB353" s="2"/>
    </row>
    <row r="354" spans="1:28">
      <c r="A354" s="5">
        <v>7115.8056999999999</v>
      </c>
      <c r="B354" s="3">
        <v>-305.84201400000001</v>
      </c>
      <c r="F354" s="2">
        <v>-121.84918</v>
      </c>
      <c r="G354" s="2">
        <v>36.795124000000001</v>
      </c>
      <c r="H354" s="3">
        <v>7132.3584119999996</v>
      </c>
      <c r="I354" s="3">
        <v>306.36601300000001</v>
      </c>
      <c r="J354">
        <v>4.7906999999999998E-2</v>
      </c>
      <c r="K354" t="e">
        <f>VLOOKUP(A354,Channel_xs_widths!$D$2:$E$279,2,FALSE)</f>
        <v>#N/A</v>
      </c>
      <c r="O354" s="3">
        <v>-399.69457999999997</v>
      </c>
      <c r="P354"/>
      <c r="R354" s="16"/>
      <c r="S354" s="6">
        <v>-121.873408</v>
      </c>
      <c r="T354" s="6">
        <v>36.794583000000003</v>
      </c>
      <c r="U354">
        <v>2.6946999999999999E-2</v>
      </c>
      <c r="V354" s="5">
        <v>10378.832899999999</v>
      </c>
      <c r="W354">
        <v>236.576783807</v>
      </c>
      <c r="Z354" s="3"/>
      <c r="AA354" s="2"/>
      <c r="AB354" s="2"/>
    </row>
    <row r="355" spans="1:28">
      <c r="A355" s="5">
        <v>7124.1022000000003</v>
      </c>
      <c r="B355" s="3">
        <v>-306.13498900000002</v>
      </c>
      <c r="F355" s="2">
        <v>-121.849255</v>
      </c>
      <c r="G355" s="2">
        <v>36.795169000000001</v>
      </c>
      <c r="H355" s="3">
        <v>7140.660065</v>
      </c>
      <c r="I355" s="3">
        <v>306.36610400000001</v>
      </c>
      <c r="J355">
        <v>3.1601999999999998E-2</v>
      </c>
      <c r="K355" t="e">
        <f>VLOOKUP(A355,Channel_xs_widths!$D$2:$E$279,2,FALSE)</f>
        <v>#N/A</v>
      </c>
      <c r="O355" s="3">
        <v>-404.42793799999998</v>
      </c>
      <c r="P355"/>
      <c r="R355" s="16"/>
      <c r="S355" s="6">
        <v>-121.875523</v>
      </c>
      <c r="T355" s="6">
        <v>36.793861999999997</v>
      </c>
      <c r="U355">
        <v>5.5329999999999997E-2</v>
      </c>
      <c r="V355" s="5">
        <v>10584.3053</v>
      </c>
      <c r="W355">
        <v>196.95848915400001</v>
      </c>
      <c r="Z355" s="3"/>
      <c r="AA355" s="2"/>
      <c r="AB355" s="2"/>
    </row>
    <row r="356" spans="1:28">
      <c r="A356" s="5">
        <v>7161.4363999999996</v>
      </c>
      <c r="B356" s="3">
        <v>-307.284019</v>
      </c>
      <c r="F356" s="2">
        <v>-121.849588</v>
      </c>
      <c r="G356" s="2">
        <v>36.795372</v>
      </c>
      <c r="H356" s="3">
        <v>7178.0118730000004</v>
      </c>
      <c r="I356" s="3">
        <v>306.36626899999999</v>
      </c>
      <c r="J356">
        <v>3.1697999999999997E-2</v>
      </c>
      <c r="K356" t="e">
        <f>VLOOKUP(A356,Channel_xs_widths!$D$2:$E$279,2,FALSE)</f>
        <v>#N/A</v>
      </c>
      <c r="O356" s="3">
        <v>-407.97131300000001</v>
      </c>
      <c r="P356"/>
      <c r="R356" s="16"/>
      <c r="S356" s="6">
        <v>-121.877082</v>
      </c>
      <c r="T356" s="6">
        <v>36.792600999999998</v>
      </c>
      <c r="U356">
        <v>4.0141999999999997E-2</v>
      </c>
      <c r="V356" s="5">
        <v>10788.4679</v>
      </c>
      <c r="W356">
        <v>195.91484591899999</v>
      </c>
      <c r="Z356" s="3"/>
      <c r="AA356" s="2"/>
      <c r="AB356" s="2"/>
    </row>
    <row r="357" spans="1:28">
      <c r="A357" s="5">
        <v>7165.5846000000001</v>
      </c>
      <c r="B357" s="3">
        <v>-307.44989700000002</v>
      </c>
      <c r="F357" s="2">
        <v>-121.849626</v>
      </c>
      <c r="G357" s="2">
        <v>36.795394000000002</v>
      </c>
      <c r="H357" s="3">
        <v>7182.1634210000002</v>
      </c>
      <c r="I357" s="3">
        <v>306.36641900000001</v>
      </c>
      <c r="J357">
        <v>3.5846000000000003E-2</v>
      </c>
      <c r="K357" t="e">
        <f>VLOOKUP(A357,Channel_xs_widths!$D$2:$E$279,2,FALSE)</f>
        <v>#N/A</v>
      </c>
      <c r="O357" s="3">
        <v>-412.54093399999999</v>
      </c>
      <c r="P357"/>
      <c r="R357" s="16"/>
      <c r="S357" s="6">
        <v>-121.87919599999999</v>
      </c>
      <c r="T357" s="6">
        <v>36.793050999999998</v>
      </c>
      <c r="U357">
        <v>2.4205999999999998E-2</v>
      </c>
      <c r="V357" s="5">
        <v>10987.114600000001</v>
      </c>
      <c r="W357">
        <v>151.61400289599999</v>
      </c>
      <c r="Z357" s="3"/>
      <c r="AA357" s="2"/>
      <c r="AB357" s="2"/>
    </row>
    <row r="358" spans="1:28">
      <c r="A358" s="5">
        <v>7198.7704000000003</v>
      </c>
      <c r="B358" s="3">
        <v>-308.62229400000001</v>
      </c>
      <c r="F358" s="2">
        <v>-121.84992200000001</v>
      </c>
      <c r="G358" s="2">
        <v>36.795574999999999</v>
      </c>
      <c r="H358" s="3">
        <v>7215.3699559999995</v>
      </c>
      <c r="I358" s="3">
        <v>306.36655400000001</v>
      </c>
      <c r="J358">
        <v>3.0790999999999999E-2</v>
      </c>
      <c r="K358">
        <f>VLOOKUP(A358,Channel_xs_widths!$D$2:$E$279,2,FALSE)</f>
        <v>157.71686686499999</v>
      </c>
      <c r="O358" s="3">
        <v>-412.810089</v>
      </c>
      <c r="P358"/>
      <c r="Q358" t="s">
        <v>4</v>
      </c>
      <c r="R358" s="16" t="s">
        <v>4</v>
      </c>
      <c r="S358" s="6">
        <v>-121.87930799999999</v>
      </c>
      <c r="T358" s="6">
        <v>36.793095999999998</v>
      </c>
      <c r="U358">
        <v>3.3327000000000002E-2</v>
      </c>
      <c r="V358" s="5">
        <v>10998.2336</v>
      </c>
      <c r="X358">
        <f>FORECAST(V358,W357:W360,V357:V360)</f>
        <v>153.6473536520391</v>
      </c>
      <c r="Z358" s="3"/>
      <c r="AA358" s="2"/>
      <c r="AB358" s="2"/>
    </row>
    <row r="359" spans="1:28">
      <c r="A359" s="5">
        <v>7215.3633</v>
      </c>
      <c r="B359" s="3">
        <v>-308.98264899999998</v>
      </c>
      <c r="F359" s="2">
        <v>-121.850071</v>
      </c>
      <c r="G359" s="2">
        <v>36.795665</v>
      </c>
      <c r="H359" s="3">
        <v>7231.9667650000001</v>
      </c>
      <c r="I359" s="3">
        <v>306.36673400000001</v>
      </c>
      <c r="J359">
        <v>2.6148000000000001E-2</v>
      </c>
      <c r="K359" t="e">
        <f>VLOOKUP(A359,Channel_xs_widths!$D$2:$E$279,2,FALSE)</f>
        <v>#N/A</v>
      </c>
      <c r="O359" s="3">
        <v>-418.73998999999998</v>
      </c>
      <c r="P359"/>
      <c r="Q359" t="s">
        <v>18</v>
      </c>
      <c r="R359" s="16"/>
      <c r="S359" s="6">
        <v>-121.880421</v>
      </c>
      <c r="T359" s="6">
        <v>36.793951999999997</v>
      </c>
      <c r="U359">
        <v>2.9635999999999999E-2</v>
      </c>
      <c r="V359" s="5">
        <v>11139.646000000001</v>
      </c>
      <c r="X359">
        <f>FORECAST(V359,W357:W360,V357:V360)</f>
        <v>179.50768375846587</v>
      </c>
      <c r="Z359" s="3"/>
      <c r="AA359" s="2"/>
      <c r="AB359" s="2"/>
    </row>
    <row r="360" spans="1:28">
      <c r="A360" s="5">
        <v>7236.1044000000002</v>
      </c>
      <c r="B360" s="3">
        <v>-309.59848499999998</v>
      </c>
      <c r="F360" s="2">
        <v>-121.850256</v>
      </c>
      <c r="G360" s="2">
        <v>36.795777000000001</v>
      </c>
      <c r="H360" s="3">
        <v>7252.717009</v>
      </c>
      <c r="I360" s="3">
        <v>306.36687000000001</v>
      </c>
      <c r="J360">
        <v>3.3391999999999998E-2</v>
      </c>
      <c r="K360" t="e">
        <f>VLOOKUP(A360,Channel_xs_widths!$D$2:$E$279,2,FALSE)</f>
        <v>#N/A</v>
      </c>
      <c r="O360" s="3">
        <v>-419.63894699999997</v>
      </c>
      <c r="P360"/>
      <c r="R360" s="16"/>
      <c r="S360" s="6">
        <v>-121.88064300000001</v>
      </c>
      <c r="T360" s="6">
        <v>36.794313000000002</v>
      </c>
      <c r="U360">
        <v>1.7895000000000001E-2</v>
      </c>
      <c r="V360" s="5">
        <v>11184.3015</v>
      </c>
      <c r="W360">
        <v>187.673912258</v>
      </c>
      <c r="Z360" s="3"/>
      <c r="AA360" s="2"/>
      <c r="AB360" s="2"/>
    </row>
    <row r="361" spans="1:28">
      <c r="A361" s="5">
        <v>7248.5491000000002</v>
      </c>
      <c r="B361" s="3">
        <v>-310.09078</v>
      </c>
      <c r="F361" s="2">
        <v>-121.850368</v>
      </c>
      <c r="G361" s="2">
        <v>36.795845</v>
      </c>
      <c r="H361" s="3">
        <v>7265.1713950000003</v>
      </c>
      <c r="I361" s="3">
        <v>306.36698999999999</v>
      </c>
      <c r="J361">
        <v>3.8920000000000003E-2</v>
      </c>
      <c r="K361" t="e">
        <f>VLOOKUP(A361,Channel_xs_widths!$D$2:$E$279,2,FALSE)</f>
        <v>#N/A</v>
      </c>
      <c r="O361" s="3">
        <v>-425.89152999999999</v>
      </c>
      <c r="P361"/>
      <c r="R361" s="16"/>
      <c r="S361" s="6">
        <v>-121.881979</v>
      </c>
      <c r="T361" s="6">
        <v>36.795574999999999</v>
      </c>
      <c r="U361">
        <v>3.9100000000000003E-2</v>
      </c>
      <c r="V361" s="5">
        <v>11369.134</v>
      </c>
      <c r="W361">
        <v>284.33435260599998</v>
      </c>
      <c r="Z361" s="3"/>
      <c r="AA361" s="2"/>
      <c r="AB361" s="2"/>
    </row>
    <row r="362" spans="1:28">
      <c r="A362" s="5">
        <v>7270.7866000000004</v>
      </c>
      <c r="B362" s="3">
        <v>-310.94833399999999</v>
      </c>
      <c r="F362" s="2">
        <v>-121.85059</v>
      </c>
      <c r="G362" s="2">
        <v>36.795935</v>
      </c>
      <c r="H362" s="3">
        <v>7287.4254790000005</v>
      </c>
      <c r="I362" s="3">
        <v>296.03147100000001</v>
      </c>
      <c r="J362">
        <v>3.2308999999999997E-2</v>
      </c>
      <c r="K362" t="e">
        <f>VLOOKUP(A362,Channel_xs_widths!$D$2:$E$279,2,FALSE)</f>
        <v>#N/A</v>
      </c>
      <c r="O362" s="3">
        <v>-427.31388299999998</v>
      </c>
      <c r="P362"/>
      <c r="Q362" t="s">
        <v>44</v>
      </c>
      <c r="R362" s="16"/>
      <c r="S362" s="6">
        <v>-121.882313</v>
      </c>
      <c r="T362" s="6">
        <v>36.795845</v>
      </c>
      <c r="U362">
        <v>2.7564999999999999E-2</v>
      </c>
      <c r="V362" s="5">
        <v>11411.412200000001</v>
      </c>
      <c r="X362">
        <f>FORECAST(V362,W361:W363,V361:V363)</f>
        <v>285.28272094194449</v>
      </c>
      <c r="Z362" s="3"/>
      <c r="AA362" s="2"/>
      <c r="AB362" s="2"/>
    </row>
    <row r="363" spans="1:28">
      <c r="A363" s="5">
        <v>7304.1428999999998</v>
      </c>
      <c r="B363" s="3">
        <v>-311.88694800000002</v>
      </c>
      <c r="F363" s="2">
        <v>-121.85092400000001</v>
      </c>
      <c r="G363" s="2">
        <v>36.79607</v>
      </c>
      <c r="H363" s="3">
        <v>7320.7949749999998</v>
      </c>
      <c r="I363" s="3">
        <v>296.03167000000002</v>
      </c>
      <c r="J363">
        <v>3.2235E-2</v>
      </c>
      <c r="K363" t="e">
        <f>VLOOKUP(A363,Channel_xs_widths!$D$2:$E$279,2,FALSE)</f>
        <v>#N/A</v>
      </c>
      <c r="O363" s="3">
        <v>-430.61408999999998</v>
      </c>
      <c r="P363"/>
      <c r="R363" s="16"/>
      <c r="S363" s="6">
        <v>-121.883816</v>
      </c>
      <c r="T363" s="6">
        <v>36.796745999999999</v>
      </c>
      <c r="U363">
        <v>1.3604E-2</v>
      </c>
      <c r="V363" s="5">
        <v>11579.1258</v>
      </c>
      <c r="W363">
        <v>289.04480796899998</v>
      </c>
      <c r="Z363" s="3"/>
      <c r="AA363" s="2"/>
      <c r="AB363" s="2"/>
    </row>
    <row r="364" spans="1:28">
      <c r="A364" s="5">
        <v>7337.4992000000002</v>
      </c>
      <c r="B364" s="3">
        <v>-313.098816</v>
      </c>
      <c r="F364" s="2">
        <v>-121.851258</v>
      </c>
      <c r="G364" s="2">
        <v>36.796205999999998</v>
      </c>
      <c r="H364" s="3">
        <v>7354.1732259999999</v>
      </c>
      <c r="I364" s="3">
        <v>296.03190899999998</v>
      </c>
      <c r="J364">
        <v>2.4784E-2</v>
      </c>
      <c r="K364" t="e">
        <f>VLOOKUP(A364,Channel_xs_widths!$D$2:$E$279,2,FALSE)</f>
        <v>#N/A</v>
      </c>
      <c r="O364" s="3">
        <v>-431.38961799999998</v>
      </c>
      <c r="P364"/>
      <c r="R364" s="16"/>
      <c r="S364" s="6">
        <v>-121.885485</v>
      </c>
      <c r="T364" s="6">
        <v>36.797828000000003</v>
      </c>
      <c r="U364">
        <v>9.7190000000000002E-3</v>
      </c>
      <c r="V364" s="5">
        <v>11774.788</v>
      </c>
      <c r="W364">
        <v>132.96627953699999</v>
      </c>
      <c r="Z364" s="3"/>
      <c r="AA364" s="2"/>
      <c r="AB364" s="2"/>
    </row>
    <row r="365" spans="1:28">
      <c r="A365" s="5">
        <v>7370.8554000000004</v>
      </c>
      <c r="B365" s="3">
        <v>-313.54032899999999</v>
      </c>
      <c r="F365" s="2">
        <v>-121.851592</v>
      </c>
      <c r="G365" s="2">
        <v>36.796340999999998</v>
      </c>
      <c r="H365" s="3">
        <v>7387.5323420000004</v>
      </c>
      <c r="I365" s="3">
        <v>296.03214800000001</v>
      </c>
      <c r="J365">
        <v>2.5562999999999999E-2</v>
      </c>
      <c r="K365">
        <f>VLOOKUP(A365,Channel_xs_widths!$D$2:$E$279,2,FALSE)</f>
        <v>158.132188848</v>
      </c>
      <c r="O365" s="3">
        <v>-437.35253899999998</v>
      </c>
      <c r="P365"/>
      <c r="R365" s="16"/>
      <c r="S365" s="6">
        <v>-121.88765600000001</v>
      </c>
      <c r="T365" s="6">
        <v>36.798008000000003</v>
      </c>
      <c r="U365">
        <v>8.2299999999999995E-3</v>
      </c>
      <c r="V365" s="5">
        <v>11981.727199999999</v>
      </c>
      <c r="W365">
        <v>140.50342453499999</v>
      </c>
      <c r="Z365" s="3"/>
      <c r="AA365" s="2"/>
      <c r="AB365" s="2"/>
    </row>
    <row r="366" spans="1:28">
      <c r="A366" s="5">
        <v>7404.2115000000003</v>
      </c>
      <c r="B366" s="3">
        <v>-314.80419899999998</v>
      </c>
      <c r="F366" s="2">
        <v>-121.85192600000001</v>
      </c>
      <c r="G366" s="2">
        <v>36.796475999999998</v>
      </c>
      <c r="H366" s="3">
        <v>7420.9124229999998</v>
      </c>
      <c r="I366" s="3">
        <v>296.03238700000003</v>
      </c>
      <c r="J366">
        <v>2.8781999999999999E-2</v>
      </c>
      <c r="K366" t="e">
        <f>VLOOKUP(A366,Channel_xs_widths!$D$2:$E$279,2,FALSE)</f>
        <v>#N/A</v>
      </c>
      <c r="O366" s="3">
        <v>-441.370361</v>
      </c>
      <c r="P366"/>
      <c r="R366" s="16"/>
      <c r="S366" s="6">
        <v>-121.889548</v>
      </c>
      <c r="T366" s="6">
        <v>36.797376999999997</v>
      </c>
      <c r="U366">
        <v>3.2780000000000001E-3</v>
      </c>
      <c r="V366" s="5">
        <v>12173.4519</v>
      </c>
      <c r="W366">
        <v>153.82332084199999</v>
      </c>
      <c r="Z366" s="3"/>
      <c r="AA366" s="2"/>
      <c r="AB366" s="2"/>
    </row>
    <row r="367" spans="1:28">
      <c r="A367" s="5">
        <v>7426.4489000000003</v>
      </c>
      <c r="B367" s="3">
        <v>-315.140401</v>
      </c>
      <c r="F367" s="2">
        <v>-121.852149</v>
      </c>
      <c r="G367" s="2">
        <v>36.796565999999999</v>
      </c>
      <c r="H367" s="3">
        <v>7443.1523669999997</v>
      </c>
      <c r="I367" s="3">
        <v>296.03258599999998</v>
      </c>
      <c r="J367">
        <v>1.7306999999999999E-2</v>
      </c>
      <c r="K367" t="e">
        <f>VLOOKUP(A367,Channel_xs_widths!$D$2:$E$279,2,FALSE)</f>
        <v>#N/A</v>
      </c>
      <c r="O367" s="3">
        <v>-445.94632000000001</v>
      </c>
      <c r="P367"/>
      <c r="R367" s="16"/>
      <c r="S367" s="6">
        <v>-121.891329</v>
      </c>
      <c r="T367" s="6">
        <v>36.796399000000001</v>
      </c>
      <c r="U367">
        <v>8.0800000000000004E-3</v>
      </c>
      <c r="V367" s="5">
        <v>12367.9138</v>
      </c>
      <c r="W367">
        <v>228.470289624</v>
      </c>
      <c r="Z367" s="3"/>
      <c r="AA367" s="2"/>
      <c r="AB367" s="2"/>
    </row>
    <row r="368" spans="1:28">
      <c r="A368" s="5">
        <v>7438.6815999999999</v>
      </c>
      <c r="B368" s="3">
        <v>-315.40077000000002</v>
      </c>
      <c r="F368" s="2">
        <v>-121.85226</v>
      </c>
      <c r="G368" s="2">
        <v>36.79663</v>
      </c>
      <c r="H368" s="3">
        <v>7455.387839</v>
      </c>
      <c r="I368" s="3">
        <v>305.03348</v>
      </c>
      <c r="J368">
        <v>4.0668999999999997E-2</v>
      </c>
      <c r="K368" t="e">
        <f>VLOOKUP(A368,Channel_xs_widths!$D$2:$E$279,2,FALSE)</f>
        <v>#N/A</v>
      </c>
      <c r="O368" s="3">
        <v>-449.561172</v>
      </c>
      <c r="P368"/>
      <c r="R368" s="16"/>
      <c r="S368" s="6">
        <v>-121.892999</v>
      </c>
      <c r="T368" s="6">
        <v>36.795259000000001</v>
      </c>
      <c r="U368">
        <v>2.7408999999999999E-2</v>
      </c>
      <c r="V368" s="5">
        <v>12566.331</v>
      </c>
      <c r="W368">
        <v>383.40875388500001</v>
      </c>
      <c r="Z368" s="3"/>
      <c r="AA368" s="2"/>
      <c r="AB368" s="2"/>
    </row>
    <row r="369" spans="1:28">
      <c r="A369" s="5">
        <v>7460.7004999999999</v>
      </c>
      <c r="B369" s="3">
        <v>-316.53339199999999</v>
      </c>
      <c r="F369" s="2">
        <v>-121.85245999999999</v>
      </c>
      <c r="G369" s="2">
        <v>36.796745999999999</v>
      </c>
      <c r="H369" s="3">
        <v>7477.4357959999998</v>
      </c>
      <c r="I369" s="3">
        <v>305.03360400000003</v>
      </c>
      <c r="J369">
        <v>3.6135E-2</v>
      </c>
      <c r="K369" t="e">
        <f>VLOOKUP(A369,Channel_xs_widths!$D$2:$E$279,2,FALSE)</f>
        <v>#N/A</v>
      </c>
      <c r="O369" s="3">
        <v>-454.96814000000001</v>
      </c>
      <c r="P369"/>
      <c r="R369" s="16"/>
      <c r="S369" s="6">
        <v>-121.89511299999999</v>
      </c>
      <c r="T369" s="6">
        <v>36.794493000000003</v>
      </c>
      <c r="U369">
        <v>9.1649999999999995E-3</v>
      </c>
      <c r="V369" s="5">
        <v>12773.668</v>
      </c>
      <c r="W369">
        <v>504.90469889799999</v>
      </c>
      <c r="Z369" s="3"/>
      <c r="AA369" s="2"/>
      <c r="AB369" s="2"/>
    </row>
    <row r="370" spans="1:28">
      <c r="A370" s="5">
        <v>7475.3797000000004</v>
      </c>
      <c r="B370" s="3">
        <v>-316.72684600000002</v>
      </c>
      <c r="F370" s="2">
        <v>-121.852594</v>
      </c>
      <c r="G370" s="2">
        <v>36.796824000000001</v>
      </c>
      <c r="H370" s="3">
        <v>7492.1162880000002</v>
      </c>
      <c r="I370" s="3">
        <v>305.03373699999997</v>
      </c>
      <c r="J370">
        <v>1.9334E-2</v>
      </c>
      <c r="K370" t="e">
        <f>VLOOKUP(A370,Channel_xs_widths!$D$2:$E$279,2,FALSE)</f>
        <v>#N/A</v>
      </c>
      <c r="O370" s="3">
        <v>-458.93884300000002</v>
      </c>
      <c r="P370"/>
      <c r="R370" s="16"/>
      <c r="S370" s="6">
        <v>-121.897228</v>
      </c>
      <c r="T370" s="6">
        <v>36.794403000000003</v>
      </c>
      <c r="U370">
        <v>3.1171999999999998E-2</v>
      </c>
      <c r="V370" s="5">
        <v>12969.259400000001</v>
      </c>
      <c r="W370">
        <v>466.49615368000002</v>
      </c>
      <c r="Z370" s="3"/>
      <c r="AA370" s="2"/>
      <c r="AB370" s="2"/>
    </row>
    <row r="371" spans="1:28">
      <c r="A371" s="5">
        <v>7512.0776999999998</v>
      </c>
      <c r="B371" s="3">
        <v>-317.52673299999998</v>
      </c>
      <c r="F371" s="2">
        <v>-121.85292800000001</v>
      </c>
      <c r="G371" s="2">
        <v>36.797016999999997</v>
      </c>
      <c r="H371" s="3">
        <v>7528.8230050000002</v>
      </c>
      <c r="I371" s="3">
        <v>305.03392400000001</v>
      </c>
      <c r="J371">
        <v>2.1795999999999999E-2</v>
      </c>
      <c r="K371" t="e">
        <f>VLOOKUP(A371,Channel_xs_widths!$D$2:$E$279,2,FALSE)</f>
        <v>#N/A</v>
      </c>
      <c r="O371" s="3">
        <v>-466.467489</v>
      </c>
      <c r="P371"/>
      <c r="R371" s="16"/>
      <c r="S371" s="6">
        <v>-121.897853</v>
      </c>
      <c r="T371" s="6">
        <v>36.796205999999998</v>
      </c>
      <c r="U371">
        <v>1.9251999999999998E-2</v>
      </c>
      <c r="V371" s="5">
        <v>13185.3038</v>
      </c>
      <c r="W371">
        <v>347.69360893300001</v>
      </c>
      <c r="Z371" s="3"/>
      <c r="AA371" s="2"/>
      <c r="AB371" s="2"/>
    </row>
    <row r="372" spans="1:28">
      <c r="A372" s="5">
        <v>7512.0776999999998</v>
      </c>
      <c r="B372" s="3">
        <v>-317.52673299999998</v>
      </c>
      <c r="F372" s="2">
        <v>-121.85292800000001</v>
      </c>
      <c r="G372" s="2">
        <v>36.797016999999997</v>
      </c>
      <c r="H372" s="3">
        <v>7528.8230050000002</v>
      </c>
      <c r="I372" s="3">
        <v>0</v>
      </c>
      <c r="J372">
        <v>2.2738999999999999E-2</v>
      </c>
      <c r="K372" t="e">
        <f>VLOOKUP(A372,Channel_xs_widths!$D$2:$E$279,2,FALSE)</f>
        <v>#N/A</v>
      </c>
      <c r="O372" s="3">
        <v>-472.683695</v>
      </c>
      <c r="P372"/>
      <c r="R372" s="16"/>
      <c r="S372" s="6">
        <v>-121.89734</v>
      </c>
      <c r="T372" s="6">
        <v>36.797738000000003</v>
      </c>
      <c r="U372">
        <v>0.101994</v>
      </c>
      <c r="V372" s="5">
        <v>13370.180700000001</v>
      </c>
      <c r="W372">
        <v>243.02026713999999</v>
      </c>
      <c r="Z372" s="3"/>
      <c r="AA372" s="2"/>
      <c r="AB372" s="2"/>
    </row>
    <row r="373" spans="1:28">
      <c r="A373" s="5">
        <v>7548.7755999999999</v>
      </c>
      <c r="B373" s="3">
        <v>-318.36121000000003</v>
      </c>
      <c r="F373" s="2">
        <v>-121.853262</v>
      </c>
      <c r="G373" s="2">
        <v>36.79721</v>
      </c>
      <c r="H373" s="3">
        <v>7565.5304290000004</v>
      </c>
      <c r="I373" s="3">
        <v>305.03419000000002</v>
      </c>
      <c r="J373">
        <v>2.4517000000000001E-2</v>
      </c>
      <c r="K373" t="e">
        <f>VLOOKUP(A373,Channel_xs_widths!$D$2:$E$279,2,FALSE)</f>
        <v>#N/A</v>
      </c>
      <c r="O373" s="3">
        <v>-477.46423299999998</v>
      </c>
      <c r="P373"/>
      <c r="R373" s="16"/>
      <c r="S373" s="6">
        <v>-121.895737</v>
      </c>
      <c r="T373" s="6">
        <v>36.79918</v>
      </c>
      <c r="U373">
        <v>1.7663000000000002E-2</v>
      </c>
      <c r="V373" s="5">
        <v>13590.4457</v>
      </c>
      <c r="W373">
        <v>237.28874048200001</v>
      </c>
      <c r="Z373" s="3"/>
      <c r="AA373" s="2"/>
      <c r="AB373" s="2"/>
    </row>
    <row r="374" spans="1:28">
      <c r="A374" s="5">
        <v>7563.4548000000004</v>
      </c>
      <c r="B374" s="3">
        <v>-318.78634599999998</v>
      </c>
      <c r="F374" s="2">
        <v>-121.85339500000001</v>
      </c>
      <c r="G374" s="2">
        <v>36.797286999999997</v>
      </c>
      <c r="H374" s="3">
        <v>7580.215741</v>
      </c>
      <c r="I374" s="3">
        <v>305.03437600000001</v>
      </c>
      <c r="J374">
        <v>2.5356E-2</v>
      </c>
      <c r="K374" t="e">
        <f>VLOOKUP(A374,Channel_xs_widths!$D$2:$E$279,2,FALSE)</f>
        <v>#N/A</v>
      </c>
      <c r="O374" s="3">
        <v>-482.73734999999999</v>
      </c>
      <c r="P374"/>
      <c r="R374" s="16"/>
      <c r="S374" s="6">
        <v>-121.897006</v>
      </c>
      <c r="T374" s="6">
        <v>36.800125999999999</v>
      </c>
      <c r="U374">
        <v>2.1150000000000001E-3</v>
      </c>
      <c r="V374" s="5">
        <v>13781.9998</v>
      </c>
      <c r="W374">
        <v>148.80750376399999</v>
      </c>
      <c r="Z374" s="3"/>
      <c r="AA374" s="2"/>
      <c r="AB374" s="2"/>
    </row>
    <row r="375" spans="1:28">
      <c r="A375" s="5">
        <v>7585.4735000000001</v>
      </c>
      <c r="B375" s="3">
        <v>-319.29173100000003</v>
      </c>
      <c r="F375" s="2">
        <v>-121.853596</v>
      </c>
      <c r="G375" s="2">
        <v>36.797403000000003</v>
      </c>
      <c r="H375" s="3">
        <v>7602.2402570000004</v>
      </c>
      <c r="I375" s="3">
        <v>305.03450900000001</v>
      </c>
      <c r="J375">
        <v>3.6185000000000002E-2</v>
      </c>
      <c r="K375">
        <f>VLOOKUP(A375,Channel_xs_widths!$D$2:$E$279,2,FALSE)</f>
        <v>180.61496658900001</v>
      </c>
      <c r="O375" s="3">
        <v>-487.60409900000002</v>
      </c>
      <c r="P375"/>
      <c r="R375" s="16"/>
      <c r="S375" s="6">
        <v>-121.89900900000001</v>
      </c>
      <c r="T375" s="6">
        <v>36.800021000000001</v>
      </c>
      <c r="U375">
        <v>3.7347999999999999E-2</v>
      </c>
      <c r="V375" s="5">
        <v>13964.663200000001</v>
      </c>
      <c r="W375">
        <v>101.04366209600001</v>
      </c>
      <c r="Z375" s="3"/>
      <c r="AA375" s="2"/>
      <c r="AB375" s="2"/>
    </row>
    <row r="376" spans="1:28">
      <c r="A376" s="5">
        <v>7597.7061000000003</v>
      </c>
      <c r="B376" s="3">
        <v>-320.02571599999999</v>
      </c>
      <c r="F376" s="2">
        <v>-121.853707</v>
      </c>
      <c r="G376" s="2">
        <v>36.797466999999997</v>
      </c>
      <c r="H376" s="3">
        <v>7614.4948679999998</v>
      </c>
      <c r="I376" s="3">
        <v>305.03463299999999</v>
      </c>
      <c r="J376">
        <v>5.3307E-2</v>
      </c>
      <c r="K376" t="e">
        <f>VLOOKUP(A376,Channel_xs_widths!$D$2:$E$279,2,FALSE)</f>
        <v>#N/A</v>
      </c>
      <c r="O376" s="3">
        <v>-489.59225500000002</v>
      </c>
      <c r="P376"/>
      <c r="R376" s="16"/>
      <c r="S376" s="6">
        <v>-121.90101300000001</v>
      </c>
      <c r="T376" s="6">
        <v>36.798909000000002</v>
      </c>
      <c r="U376">
        <v>2.1310000000000001E-3</v>
      </c>
      <c r="V376" s="5">
        <v>14185.410400000001</v>
      </c>
      <c r="W376">
        <v>136.40624381999999</v>
      </c>
      <c r="Z376" s="3"/>
      <c r="AA376" s="2"/>
      <c r="AB376" s="2"/>
    </row>
    <row r="377" spans="1:28">
      <c r="A377" s="5">
        <v>7608.8698999999997</v>
      </c>
      <c r="B377" s="3">
        <v>-320.53892500000001</v>
      </c>
      <c r="F377" s="2">
        <v>-121.853762</v>
      </c>
      <c r="G377" s="2">
        <v>36.797556999999998</v>
      </c>
      <c r="H377" s="3">
        <v>7625.6705030000003</v>
      </c>
      <c r="I377" s="3">
        <v>332.90315399999997</v>
      </c>
      <c r="J377">
        <v>3.1267999999999997E-2</v>
      </c>
      <c r="K377" t="e">
        <f>VLOOKUP(A377,Channel_xs_widths!$D$2:$E$279,2,FALSE)</f>
        <v>#N/A</v>
      </c>
      <c r="O377" s="3">
        <v>-493.27791300000001</v>
      </c>
      <c r="P377"/>
      <c r="R377" s="16"/>
      <c r="S377" s="6">
        <v>-121.90246</v>
      </c>
      <c r="T377" s="6">
        <v>36.797738000000003</v>
      </c>
      <c r="U377">
        <v>4.0106000000000003E-2</v>
      </c>
      <c r="V377" s="5">
        <v>14368.6122</v>
      </c>
      <c r="W377">
        <v>180.84580344099999</v>
      </c>
      <c r="Z377" s="3"/>
      <c r="AA377" s="2"/>
      <c r="AB377" s="2"/>
    </row>
    <row r="378" spans="1:28">
      <c r="A378" s="5">
        <v>7642.3615</v>
      </c>
      <c r="B378" s="3">
        <v>-321.42199699999998</v>
      </c>
      <c r="F378" s="2">
        <v>-121.85392899999999</v>
      </c>
      <c r="G378" s="2">
        <v>36.797828000000003</v>
      </c>
      <c r="H378" s="3">
        <v>7659.1736639999999</v>
      </c>
      <c r="I378" s="3">
        <v>332.90327200000002</v>
      </c>
      <c r="J378">
        <v>2.3824000000000001E-2</v>
      </c>
      <c r="K378" t="e">
        <f>VLOOKUP(A378,Channel_xs_widths!$D$2:$E$279,2,FALSE)</f>
        <v>#N/A</v>
      </c>
      <c r="O378" s="3">
        <v>-505.68365499999999</v>
      </c>
      <c r="P378"/>
      <c r="R378" s="16"/>
      <c r="S378" s="6">
        <v>-121.906578</v>
      </c>
      <c r="T378" s="6">
        <v>36.796475999999998</v>
      </c>
      <c r="U378">
        <v>2.9929000000000001E-2</v>
      </c>
      <c r="V378" s="5">
        <v>14778.409799999999</v>
      </c>
      <c r="W378">
        <v>206.46543749200001</v>
      </c>
      <c r="Z378" s="3"/>
      <c r="AA378" s="2"/>
      <c r="AB378" s="2"/>
    </row>
    <row r="379" spans="1:28">
      <c r="A379" s="5">
        <v>7675.8530000000001</v>
      </c>
      <c r="B379" s="3">
        <v>-322.134705</v>
      </c>
      <c r="F379" s="2">
        <v>-121.854096</v>
      </c>
      <c r="G379" s="2">
        <v>36.798098000000003</v>
      </c>
      <c r="H379" s="3">
        <v>7692.6727430000001</v>
      </c>
      <c r="I379" s="3">
        <v>332.90344900000002</v>
      </c>
      <c r="J379">
        <v>1.5852999999999999E-2</v>
      </c>
      <c r="K379" t="e">
        <f>VLOOKUP(A379,Channel_xs_widths!$D$2:$E$279,2,FALSE)</f>
        <v>#N/A</v>
      </c>
      <c r="O379" s="3">
        <v>-509.92526199999998</v>
      </c>
      <c r="P379"/>
      <c r="R379" s="16"/>
      <c r="S379" s="6">
        <v>-121.905688</v>
      </c>
      <c r="T379" s="6">
        <v>36.795124000000001</v>
      </c>
      <c r="U379">
        <v>3.8678999999999998E-2</v>
      </c>
      <c r="V379" s="5">
        <v>14957.6139</v>
      </c>
      <c r="W379">
        <v>184.61371700000001</v>
      </c>
      <c r="Z379" s="3"/>
      <c r="AA379" s="2"/>
      <c r="AB379" s="2"/>
    </row>
    <row r="380" spans="1:28">
      <c r="A380" s="5">
        <v>7687.0168000000003</v>
      </c>
      <c r="B380" s="3">
        <v>-322.12992400000002</v>
      </c>
      <c r="F380" s="2">
        <v>-121.854152</v>
      </c>
      <c r="G380" s="2">
        <v>36.798188000000003</v>
      </c>
      <c r="H380" s="3">
        <v>7703.8365709999998</v>
      </c>
      <c r="I380" s="3">
        <v>332.90356700000001</v>
      </c>
      <c r="J380">
        <v>1.7390000000000001E-3</v>
      </c>
      <c r="K380" t="e">
        <f>VLOOKUP(A380,Channel_xs_widths!$D$2:$E$279,2,FALSE)</f>
        <v>#N/A</v>
      </c>
      <c r="O380" s="3">
        <v>-516.15047200000004</v>
      </c>
      <c r="P380"/>
      <c r="R380" s="16"/>
      <c r="S380" s="6">
        <v>-121.904909</v>
      </c>
      <c r="T380" s="6">
        <v>36.793322000000003</v>
      </c>
      <c r="U380">
        <v>5.3004000000000003E-2</v>
      </c>
      <c r="V380" s="5">
        <v>15169.814700000001</v>
      </c>
      <c r="W380">
        <v>270.91641197400003</v>
      </c>
      <c r="Z380" s="3"/>
      <c r="AA380" s="2"/>
      <c r="AB380" s="2"/>
    </row>
    <row r="381" spans="1:28">
      <c r="A381" s="5">
        <v>7704.18</v>
      </c>
      <c r="B381" s="3">
        <v>-322.183966</v>
      </c>
      <c r="F381" s="2">
        <v>-121.854263</v>
      </c>
      <c r="G381" s="2">
        <v>36.798313999999998</v>
      </c>
      <c r="H381" s="3">
        <v>7720.9998930000002</v>
      </c>
      <c r="I381" s="3">
        <v>323.95948600000003</v>
      </c>
      <c r="J381">
        <v>6.7479999999999997E-3</v>
      </c>
      <c r="K381" t="e">
        <f>VLOOKUP(A381,Channel_xs_widths!$D$2:$E$279,2,FALSE)</f>
        <v>#N/A</v>
      </c>
      <c r="O381" s="3">
        <v>-522.091003</v>
      </c>
      <c r="P381"/>
      <c r="R381" s="16"/>
      <c r="S381" s="6">
        <v>-121.904055</v>
      </c>
      <c r="T381" s="6">
        <v>36.791609000000001</v>
      </c>
      <c r="U381">
        <v>4.6738000000000002E-2</v>
      </c>
      <c r="V381" s="5">
        <v>15374.982099999999</v>
      </c>
      <c r="W381">
        <v>274.86674923599998</v>
      </c>
      <c r="Z381" s="3"/>
      <c r="AA381" s="2"/>
      <c r="AB381" s="2"/>
    </row>
    <row r="382" spans="1:28">
      <c r="A382" s="5">
        <v>7711.5357000000004</v>
      </c>
      <c r="B382" s="3">
        <v>-322.295367</v>
      </c>
      <c r="F382" s="2">
        <v>-121.854311</v>
      </c>
      <c r="G382" s="2">
        <v>36.798368000000004</v>
      </c>
      <c r="H382" s="3">
        <v>7728.3564059999999</v>
      </c>
      <c r="I382" s="3">
        <v>323.959564</v>
      </c>
      <c r="J382">
        <v>5.3697000000000002E-2</v>
      </c>
      <c r="K382" t="e">
        <f>VLOOKUP(A382,Channel_xs_widths!$D$2:$E$279,2,FALSE)</f>
        <v>#N/A</v>
      </c>
      <c r="O382" s="3">
        <v>-522.68055600000002</v>
      </c>
      <c r="P382" t="s">
        <v>5</v>
      </c>
      <c r="R382" s="16"/>
      <c r="S382" s="6">
        <v>-121.903944</v>
      </c>
      <c r="T382" s="6">
        <v>36.791339000000001</v>
      </c>
      <c r="U382">
        <v>1.8058000000000001E-2</v>
      </c>
      <c r="V382" s="5">
        <v>15406.579400000001</v>
      </c>
      <c r="X382">
        <f>FORECAST(V382,W381:W384,V381:V384)</f>
        <v>255.92880047329345</v>
      </c>
      <c r="Z382" s="3"/>
      <c r="AA382" s="2"/>
      <c r="AB382" s="2"/>
    </row>
    <row r="383" spans="1:28">
      <c r="A383" s="5">
        <v>7748.3140000000003</v>
      </c>
      <c r="B383" s="3">
        <v>-324.553811</v>
      </c>
      <c r="F383" s="2">
        <v>-121.85455</v>
      </c>
      <c r="G383" s="2">
        <v>36.798639000000001</v>
      </c>
      <c r="H383" s="3">
        <v>7765.2040059999999</v>
      </c>
      <c r="I383" s="3">
        <v>323.95970499999999</v>
      </c>
      <c r="J383">
        <v>5.9046000000000001E-2</v>
      </c>
      <c r="K383" t="e">
        <f>VLOOKUP(A383,Channel_xs_widths!$D$2:$E$279,2,FALSE)</f>
        <v>#N/A</v>
      </c>
      <c r="O383" s="3">
        <v>-523.27011400000004</v>
      </c>
      <c r="P383" t="s">
        <v>6</v>
      </c>
      <c r="R383" s="16"/>
      <c r="S383" s="6">
        <v>-121.90383300000001</v>
      </c>
      <c r="T383" s="6">
        <v>36.791068000000003</v>
      </c>
      <c r="U383">
        <v>2.2398000000000001E-2</v>
      </c>
      <c r="V383" s="5">
        <v>15438.1767</v>
      </c>
      <c r="X383">
        <f>FORECAST(V383,W381:W384,V381:V384)</f>
        <v>236.99085171058505</v>
      </c>
      <c r="Z383" s="3"/>
      <c r="AA383" s="2"/>
      <c r="AB383" s="2"/>
    </row>
    <row r="384" spans="1:28">
      <c r="A384" s="5">
        <v>7755.6697000000004</v>
      </c>
      <c r="B384" s="3">
        <v>-324.90128199999998</v>
      </c>
      <c r="D384" t="s">
        <v>0</v>
      </c>
      <c r="F384" s="2">
        <v>-121.854597</v>
      </c>
      <c r="G384" s="2">
        <v>36.798693</v>
      </c>
      <c r="H384" s="3">
        <v>7772.5678680000001</v>
      </c>
      <c r="I384" s="3">
        <v>323.95984600000003</v>
      </c>
      <c r="J384">
        <v>1.7964999999999998E-2</v>
      </c>
      <c r="K384" t="e">
        <f>VLOOKUP(A384,Channel_xs_widths!$D$2:$E$279,2,FALSE)</f>
        <v>#N/A</v>
      </c>
      <c r="O384" s="3">
        <v>-527.54269399999998</v>
      </c>
      <c r="P384"/>
      <c r="R384" s="16"/>
      <c r="S384" s="6">
        <v>-121.903183</v>
      </c>
      <c r="T384" s="6">
        <v>36.789987000000004</v>
      </c>
      <c r="U384">
        <v>2.9198999999999999E-2</v>
      </c>
      <c r="V384" s="5">
        <v>15574.828600000001</v>
      </c>
      <c r="W384">
        <v>155.08807265900001</v>
      </c>
      <c r="Z384" s="3"/>
      <c r="AA384" s="2"/>
      <c r="AB384" s="2"/>
    </row>
    <row r="385" spans="1:28">
      <c r="A385" s="5">
        <v>7772.8329000000003</v>
      </c>
      <c r="B385" s="3">
        <v>-324.994303</v>
      </c>
      <c r="F385" s="2">
        <v>-121.854709</v>
      </c>
      <c r="G385" s="2">
        <v>36.798819000000002</v>
      </c>
      <c r="H385" s="3">
        <v>7789.7313180000001</v>
      </c>
      <c r="I385" s="3">
        <v>323.959924</v>
      </c>
      <c r="J385">
        <v>5.2890000000000003E-3</v>
      </c>
      <c r="K385" t="e">
        <f>VLOOKUP(A385,Channel_xs_widths!$D$2:$E$279,2,FALSE)</f>
        <v>#N/A</v>
      </c>
      <c r="O385" s="3">
        <v>-530.50140399999998</v>
      </c>
      <c r="P385"/>
      <c r="R385" s="16" t="s">
        <v>7</v>
      </c>
      <c r="S385" s="6">
        <v>-121.903128</v>
      </c>
      <c r="T385" s="6">
        <v>36.788634999999999</v>
      </c>
      <c r="U385">
        <v>1.7257999999999999E-2</v>
      </c>
      <c r="V385" s="5">
        <v>15725.1145</v>
      </c>
      <c r="X385">
        <f>FORECAST(V385,W384:W386,V384:V386)</f>
        <v>194.66799785296507</v>
      </c>
      <c r="Z385" s="3"/>
      <c r="AA385" s="2"/>
      <c r="AB385" s="2"/>
    </row>
    <row r="386" spans="1:28">
      <c r="A386" s="5">
        <v>7783.0268999999998</v>
      </c>
      <c r="B386" s="3">
        <v>-325.04597200000001</v>
      </c>
      <c r="F386" s="2">
        <v>-121.854731</v>
      </c>
      <c r="G386" s="2">
        <v>36.798909000000002</v>
      </c>
      <c r="H386" s="3">
        <v>7799.9255219999995</v>
      </c>
      <c r="I386" s="3">
        <v>348.07854500000002</v>
      </c>
      <c r="J386">
        <v>1.3561999999999999E-2</v>
      </c>
      <c r="K386">
        <f>VLOOKUP(A386,Channel_xs_widths!$D$2:$E$279,2,FALSE)</f>
        <v>157.00721519300001</v>
      </c>
      <c r="O386" s="3">
        <v>-531.48417199999994</v>
      </c>
      <c r="P386" t="s">
        <v>7</v>
      </c>
      <c r="R386" s="16"/>
      <c r="S386" s="6">
        <v>-121.903128</v>
      </c>
      <c r="T386" s="6">
        <v>36.788364999999999</v>
      </c>
      <c r="U386">
        <v>1.1860000000000001E-2</v>
      </c>
      <c r="V386" s="5">
        <v>15755.110199999999</v>
      </c>
      <c r="W386">
        <v>202.567791261</v>
      </c>
      <c r="Z386" s="3"/>
      <c r="AA386" s="2"/>
      <c r="AB386" s="2"/>
    </row>
    <row r="387" spans="1:28">
      <c r="A387" s="5">
        <v>7813.6091999999999</v>
      </c>
      <c r="B387" s="3">
        <v>-325.54732100000001</v>
      </c>
      <c r="F387" s="2">
        <v>-121.854798</v>
      </c>
      <c r="G387" s="2">
        <v>36.79918</v>
      </c>
      <c r="H387" s="3">
        <v>7830.5118499999999</v>
      </c>
      <c r="I387" s="3">
        <v>348.07859500000001</v>
      </c>
      <c r="J387">
        <v>3.4495999999999999E-2</v>
      </c>
      <c r="K387" t="e">
        <f>VLOOKUP(A387,Channel_xs_widths!$D$2:$E$279,2,FALSE)</f>
        <v>#N/A</v>
      </c>
      <c r="O387" s="3">
        <v>-531.97251400000005</v>
      </c>
      <c r="P387"/>
      <c r="Q387" t="s">
        <v>7</v>
      </c>
      <c r="R387" s="16"/>
      <c r="S387" s="6">
        <v>-121.903128</v>
      </c>
      <c r="T387" s="6">
        <v>36.787824000000001</v>
      </c>
      <c r="U387">
        <v>1.7895000000000001E-2</v>
      </c>
      <c r="V387" s="5">
        <v>15815.101699999999</v>
      </c>
      <c r="X387">
        <f>FORECAST(V387,W386:W388,V386:V388)</f>
        <v>213.15695011806565</v>
      </c>
      <c r="Z387" s="3"/>
      <c r="AA387" s="2"/>
      <c r="AB387" s="2"/>
    </row>
    <row r="388" spans="1:28">
      <c r="A388" s="5">
        <v>7844.1913999999997</v>
      </c>
      <c r="B388" s="3">
        <v>-327.15591999999998</v>
      </c>
      <c r="F388" s="2">
        <v>-121.85486400000001</v>
      </c>
      <c r="G388" s="2">
        <v>36.79945</v>
      </c>
      <c r="H388" s="3">
        <v>7861.1363410000004</v>
      </c>
      <c r="I388" s="3">
        <v>348.07866899999999</v>
      </c>
      <c r="J388">
        <v>3.6502E-2</v>
      </c>
      <c r="K388" t="e">
        <f>VLOOKUP(A388,Channel_xs_widths!$D$2:$E$279,2,FALSE)</f>
        <v>#N/A</v>
      </c>
      <c r="O388" s="3">
        <v>-534.10617100000002</v>
      </c>
      <c r="P388"/>
      <c r="R388" s="16"/>
      <c r="S388" s="6">
        <v>-121.903183</v>
      </c>
      <c r="T388" s="6">
        <v>36.786472000000003</v>
      </c>
      <c r="U388">
        <v>1.8929999999999999E-2</v>
      </c>
      <c r="V388" s="5">
        <v>15965.326499999999</v>
      </c>
      <c r="W388">
        <v>239.673277789</v>
      </c>
      <c r="Z388" s="3"/>
      <c r="AA388" s="2"/>
      <c r="AB388" s="2"/>
    </row>
    <row r="389" spans="1:28">
      <c r="A389" s="5">
        <v>7874.7736000000004</v>
      </c>
      <c r="B389" s="3">
        <v>-327.77993800000002</v>
      </c>
      <c r="F389" s="2">
        <v>-121.85493099999999</v>
      </c>
      <c r="G389" s="2">
        <v>36.799720000000001</v>
      </c>
      <c r="H389" s="3">
        <v>7891.7249190000002</v>
      </c>
      <c r="I389" s="3">
        <v>348.07874399999997</v>
      </c>
      <c r="J389">
        <v>2.0405E-2</v>
      </c>
      <c r="K389" t="e">
        <f>VLOOKUP(A389,Channel_xs_widths!$D$2:$E$279,2,FALSE)</f>
        <v>#N/A</v>
      </c>
      <c r="O389" s="3">
        <v>-548.64514199999996</v>
      </c>
      <c r="P389"/>
      <c r="R389" s="16"/>
      <c r="S389" s="6">
        <v>-121.904129</v>
      </c>
      <c r="T389" s="6">
        <v>36.782957000000003</v>
      </c>
      <c r="U389">
        <v>3.1784E-2</v>
      </c>
      <c r="V389" s="5">
        <v>16371.977699999999</v>
      </c>
      <c r="W389">
        <v>191.85436838499999</v>
      </c>
      <c r="Z389" s="3"/>
      <c r="AA389" s="2"/>
      <c r="AB389" s="2"/>
    </row>
    <row r="390" spans="1:28">
      <c r="A390" s="5">
        <v>7874.7736000000004</v>
      </c>
      <c r="B390" s="3">
        <v>-327.77993800000002</v>
      </c>
      <c r="F390" s="2">
        <v>-121.85493099999999</v>
      </c>
      <c r="G390" s="2">
        <v>36.799720000000001</v>
      </c>
      <c r="H390" s="3">
        <v>7891.7249190000002</v>
      </c>
      <c r="I390" s="3">
        <v>357.12163099999998</v>
      </c>
      <c r="J390">
        <v>8.0850000000000002E-3</v>
      </c>
      <c r="K390" t="e">
        <f>VLOOKUP(A390,Channel_xs_widths!$D$2:$E$279,2,FALSE)</f>
        <v>#N/A</v>
      </c>
      <c r="O390" s="3">
        <v>-551.79800399999999</v>
      </c>
      <c r="P390"/>
      <c r="R390" s="16"/>
      <c r="S390" s="6">
        <v>-121.904742</v>
      </c>
      <c r="T390" s="6">
        <v>36.781334999999999</v>
      </c>
      <c r="U390">
        <v>5.4039999999999999E-3</v>
      </c>
      <c r="V390" s="5">
        <v>16563.913499999999</v>
      </c>
      <c r="W390">
        <v>333.86087146300002</v>
      </c>
      <c r="Z390" s="3"/>
      <c r="AA390" s="2"/>
      <c r="AB390" s="2"/>
    </row>
    <row r="391" spans="1:28">
      <c r="A391" s="5">
        <v>7905.3558000000003</v>
      </c>
      <c r="B391" s="3">
        <v>-328.02720900000003</v>
      </c>
      <c r="F391" s="2">
        <v>-121.85499799999999</v>
      </c>
      <c r="G391" s="2">
        <v>36.799990999999999</v>
      </c>
      <c r="H391" s="3">
        <v>7922.3081270000002</v>
      </c>
      <c r="I391" s="3">
        <v>348.07881900000001</v>
      </c>
      <c r="J391">
        <v>9.9699999999999997E-3</v>
      </c>
      <c r="K391" t="e">
        <f>VLOOKUP(A391,Channel_xs_widths!$D$2:$E$279,2,FALSE)</f>
        <v>#N/A</v>
      </c>
      <c r="O391" s="3">
        <v>-557.49668399999996</v>
      </c>
      <c r="P391"/>
      <c r="R391" s="16"/>
      <c r="S391" s="6">
        <v>-121.90401799999999</v>
      </c>
      <c r="T391" s="6">
        <v>36.779893000000001</v>
      </c>
      <c r="U391">
        <v>2.5062000000000001E-2</v>
      </c>
      <c r="V391" s="5">
        <v>16776.3007</v>
      </c>
      <c r="W391">
        <v>292.46660265000003</v>
      </c>
      <c r="Z391" s="3"/>
      <c r="AA391" s="2"/>
      <c r="AB391" s="2"/>
    </row>
    <row r="392" spans="1:28">
      <c r="A392" s="5">
        <v>7925.7439000000004</v>
      </c>
      <c r="B392" s="3">
        <v>-328.28812699999997</v>
      </c>
      <c r="F392" s="2">
        <v>-121.85504299999999</v>
      </c>
      <c r="G392" s="2">
        <v>36.800170999999999</v>
      </c>
      <c r="H392" s="3">
        <v>7942.6979339999998</v>
      </c>
      <c r="I392" s="3">
        <v>348.07888100000002</v>
      </c>
      <c r="J392">
        <v>1.2888E-2</v>
      </c>
      <c r="K392" t="e">
        <f>VLOOKUP(A392,Channel_xs_widths!$D$2:$E$279,2,FALSE)</f>
        <v>#N/A</v>
      </c>
      <c r="O392" s="3">
        <v>-560.81136100000003</v>
      </c>
      <c r="P392"/>
      <c r="R392" s="16"/>
      <c r="S392" s="6">
        <v>-121.90257099999999</v>
      </c>
      <c r="T392" s="6">
        <v>36.778720999999997</v>
      </c>
      <c r="U392">
        <v>2.368E-2</v>
      </c>
      <c r="V392" s="5">
        <v>16960.1495</v>
      </c>
      <c r="W392">
        <v>225.85780094399999</v>
      </c>
      <c r="Z392" s="3"/>
      <c r="AA392" s="2"/>
      <c r="AB392" s="2"/>
    </row>
    <row r="393" spans="1:28">
      <c r="A393" s="5">
        <v>7936.9076999999997</v>
      </c>
      <c r="B393" s="3">
        <v>-328.433853</v>
      </c>
      <c r="F393" s="2">
        <v>-121.855098</v>
      </c>
      <c r="G393" s="2">
        <v>36.800260999999999</v>
      </c>
      <c r="H393" s="3">
        <v>7953.8626530000001</v>
      </c>
      <c r="I393" s="3">
        <v>332.90472399999999</v>
      </c>
      <c r="J393">
        <v>4.8343999999999998E-2</v>
      </c>
      <c r="K393" t="e">
        <f>VLOOKUP(A393,Channel_xs_widths!$D$2:$E$279,2,FALSE)</f>
        <v>#N/A</v>
      </c>
      <c r="O393" s="3">
        <v>-567.47262899999998</v>
      </c>
      <c r="P393"/>
      <c r="R393" s="16" t="s">
        <v>9</v>
      </c>
      <c r="S393" s="6">
        <v>-121.900679</v>
      </c>
      <c r="T393" s="6">
        <v>36.778210999999999</v>
      </c>
      <c r="U393">
        <v>0.137739</v>
      </c>
      <c r="V393" s="5">
        <v>17138.2719</v>
      </c>
      <c r="X393">
        <f>FORECAST(V393,W392:W394,V392:V394)</f>
        <v>182.7593271903097</v>
      </c>
      <c r="Z393" s="3"/>
      <c r="AA393" s="2"/>
      <c r="AB393" s="2"/>
    </row>
    <row r="394" spans="1:28">
      <c r="A394" s="5">
        <v>7970.3990000000003</v>
      </c>
      <c r="B394" s="3">
        <v>-330.44693000000001</v>
      </c>
      <c r="F394" s="2">
        <v>-121.855265</v>
      </c>
      <c r="G394" s="2">
        <v>36.800530999999999</v>
      </c>
      <c r="H394" s="3">
        <v>7987.4143880000001</v>
      </c>
      <c r="I394" s="3">
        <v>332.90484199999997</v>
      </c>
      <c r="J394">
        <v>6.0107000000000001E-2</v>
      </c>
      <c r="K394" t="e">
        <f>VLOOKUP(A394,Channel_xs_widths!$D$2:$E$279,2,FALSE)</f>
        <v>#N/A</v>
      </c>
      <c r="O394" s="3">
        <v>-568.11141499999997</v>
      </c>
      <c r="P394"/>
      <c r="R394" s="16"/>
      <c r="S394" s="6">
        <v>-121.900345</v>
      </c>
      <c r="T394" s="6">
        <v>36.778129</v>
      </c>
      <c r="U394">
        <v>2.1564E-2</v>
      </c>
      <c r="V394" s="5">
        <v>17169.422299999998</v>
      </c>
      <c r="W394">
        <v>175.22218028</v>
      </c>
      <c r="Z394" s="3"/>
      <c r="AA394" s="2"/>
      <c r="AB394" s="2"/>
    </row>
    <row r="395" spans="1:28">
      <c r="A395" s="5">
        <v>7970.3990000000003</v>
      </c>
      <c r="B395" s="3">
        <v>-330.44693000000001</v>
      </c>
      <c r="F395" s="2">
        <v>-121.855265</v>
      </c>
      <c r="G395" s="2">
        <v>36.800530999999999</v>
      </c>
      <c r="H395" s="3">
        <v>7987.4143880000001</v>
      </c>
      <c r="I395" s="3">
        <v>357.12163099999998</v>
      </c>
      <c r="J395">
        <v>2.7862000000000001E-2</v>
      </c>
      <c r="K395" t="e">
        <f>VLOOKUP(A395,Channel_xs_widths!$D$2:$E$279,2,FALSE)</f>
        <v>#N/A</v>
      </c>
      <c r="O395" s="3">
        <v>-575.12408400000004</v>
      </c>
      <c r="P395"/>
      <c r="R395" s="16"/>
      <c r="S395" s="6">
        <v>-121.898341</v>
      </c>
      <c r="T395" s="6">
        <v>36.777279</v>
      </c>
      <c r="U395">
        <v>2.8983999999999999E-2</v>
      </c>
      <c r="V395" s="5">
        <v>17382.120299999999</v>
      </c>
      <c r="W395">
        <v>204.298298037</v>
      </c>
      <c r="Z395" s="3"/>
      <c r="AA395" s="2"/>
      <c r="AB395" s="2"/>
    </row>
    <row r="396" spans="1:28">
      <c r="A396" s="5">
        <v>7992.7264999999998</v>
      </c>
      <c r="B396" s="3">
        <v>-331.06900999999999</v>
      </c>
      <c r="F396" s="2">
        <v>-121.85537600000001</v>
      </c>
      <c r="G396" s="2">
        <v>36.800711999999997</v>
      </c>
      <c r="H396" s="3">
        <v>8009.7505659999997</v>
      </c>
      <c r="I396" s="3">
        <v>332.90499</v>
      </c>
      <c r="J396">
        <v>2.7848999999999999E-2</v>
      </c>
      <c r="K396">
        <f>VLOOKUP(A396,Channel_xs_widths!$D$2:$E$279,2,FALSE)</f>
        <v>182.76122015499999</v>
      </c>
      <c r="O396" s="3">
        <v>-580.08224499999994</v>
      </c>
      <c r="P396"/>
      <c r="R396" s="16"/>
      <c r="S396" s="6">
        <v>-121.898675</v>
      </c>
      <c r="T396" s="6">
        <v>36.775792000000003</v>
      </c>
      <c r="U396">
        <v>6.9268999999999997E-2</v>
      </c>
      <c r="V396" s="5">
        <v>17558.324199999999</v>
      </c>
      <c r="W396">
        <v>149.375745986</v>
      </c>
      <c r="Z396" s="3"/>
      <c r="AA396" s="2"/>
      <c r="AB396" s="2"/>
    </row>
    <row r="397" spans="1:28">
      <c r="A397" s="5">
        <v>8003.2588999999998</v>
      </c>
      <c r="B397" s="3">
        <v>-331.36205000000001</v>
      </c>
      <c r="F397" s="2">
        <v>-121.855414</v>
      </c>
      <c r="G397" s="2">
        <v>36.800801999999997</v>
      </c>
      <c r="H397" s="3">
        <v>8020.287069</v>
      </c>
      <c r="I397" s="3">
        <v>340.99613599999998</v>
      </c>
      <c r="J397">
        <v>2.7909E-2</v>
      </c>
      <c r="K397" t="e">
        <f>VLOOKUP(A397,Channel_xs_widths!$D$2:$E$279,2,FALSE)</f>
        <v>#N/A</v>
      </c>
      <c r="O397" s="3">
        <v>-586.567139</v>
      </c>
      <c r="P397"/>
      <c r="R397" s="16"/>
      <c r="S397" s="6">
        <v>-121.900345</v>
      </c>
      <c r="T397" s="6">
        <v>36.774304999999998</v>
      </c>
      <c r="U397">
        <v>6.9680000000000002E-3</v>
      </c>
      <c r="V397" s="5">
        <v>17782.5461</v>
      </c>
      <c r="W397">
        <v>137.61794109799999</v>
      </c>
      <c r="Z397" s="3"/>
      <c r="AA397" s="2"/>
      <c r="AB397" s="2"/>
    </row>
    <row r="398" spans="1:28">
      <c r="A398" s="5">
        <v>8034.8562000000002</v>
      </c>
      <c r="B398" s="3">
        <v>-332.24479500000001</v>
      </c>
      <c r="F398" s="2">
        <v>-121.855525</v>
      </c>
      <c r="G398" s="2">
        <v>36.801071999999998</v>
      </c>
      <c r="H398" s="3">
        <v>8051.8966710000004</v>
      </c>
      <c r="I398" s="3">
        <v>340.996218</v>
      </c>
      <c r="J398">
        <v>3.0811000000000002E-2</v>
      </c>
      <c r="K398" t="e">
        <f>VLOOKUP(A398,Channel_xs_widths!$D$2:$E$279,2,FALSE)</f>
        <v>#N/A</v>
      </c>
      <c r="O398" s="3">
        <v>-593.07369000000006</v>
      </c>
      <c r="P398"/>
      <c r="R398" s="16"/>
      <c r="S398" s="6">
        <v>-121.902126</v>
      </c>
      <c r="T398" s="6">
        <v>36.773944999999998</v>
      </c>
      <c r="U398">
        <v>3.8550000000000001E-2</v>
      </c>
      <c r="V398" s="5">
        <v>17952.7752</v>
      </c>
      <c r="W398">
        <v>117.891327777</v>
      </c>
      <c r="Z398" s="3"/>
      <c r="AA398" s="2"/>
      <c r="AB398" s="2"/>
    </row>
    <row r="399" spans="1:28">
      <c r="A399" s="5">
        <v>8055.9210000000003</v>
      </c>
      <c r="B399" s="3">
        <v>-332.98462899999998</v>
      </c>
      <c r="F399" s="2">
        <v>-121.855599</v>
      </c>
      <c r="G399" s="2">
        <v>36.801251999999998</v>
      </c>
      <c r="H399" s="3">
        <v>8072.974502</v>
      </c>
      <c r="I399" s="3">
        <v>340.99632000000003</v>
      </c>
      <c r="J399">
        <v>3.3353000000000001E-2</v>
      </c>
      <c r="K399" t="e">
        <f>VLOOKUP(A399,Channel_xs_widths!$D$2:$E$279,2,FALSE)</f>
        <v>#N/A</v>
      </c>
      <c r="O399" s="3">
        <v>-597.22570800000005</v>
      </c>
      <c r="P399"/>
      <c r="R399" s="16"/>
      <c r="S399" s="6">
        <v>-121.90446300000001</v>
      </c>
      <c r="T399" s="6">
        <v>36.773944999999998</v>
      </c>
      <c r="U399">
        <v>0.107602</v>
      </c>
      <c r="V399" s="5">
        <v>18162.734499999999</v>
      </c>
      <c r="W399">
        <v>166.181567387</v>
      </c>
      <c r="Z399" s="3"/>
      <c r="AA399" s="2"/>
      <c r="AB399" s="2"/>
    </row>
    <row r="400" spans="1:28">
      <c r="A400" s="5">
        <v>8066.4534999999996</v>
      </c>
      <c r="B400" s="3">
        <v>-333.298655</v>
      </c>
      <c r="F400" s="2">
        <v>-121.855636</v>
      </c>
      <c r="G400" s="2">
        <v>36.801343000000003</v>
      </c>
      <c r="H400" s="3">
        <v>8083.5116029999999</v>
      </c>
      <c r="I400" s="3">
        <v>340.99638199999998</v>
      </c>
      <c r="J400">
        <v>2.7754000000000001E-2</v>
      </c>
      <c r="K400" t="e">
        <f>VLOOKUP(A400,Channel_xs_widths!$D$2:$E$279,2,FALSE)</f>
        <v>#N/A</v>
      </c>
      <c r="O400" s="3">
        <v>-603.81616199999996</v>
      </c>
      <c r="P400"/>
      <c r="R400" s="16"/>
      <c r="S400" s="6">
        <v>-121.906356</v>
      </c>
      <c r="T400" s="6">
        <v>36.774845999999997</v>
      </c>
      <c r="U400">
        <v>1.9376999999999998E-2</v>
      </c>
      <c r="V400" s="5">
        <v>18363.8485</v>
      </c>
      <c r="W400">
        <v>200.42384628900001</v>
      </c>
      <c r="Z400" s="3"/>
      <c r="AA400" s="2"/>
      <c r="AB400" s="2"/>
    </row>
    <row r="401" spans="1:28">
      <c r="A401" s="5">
        <v>8087.5182999999997</v>
      </c>
      <c r="B401" s="3">
        <v>-333.86157200000002</v>
      </c>
      <c r="F401" s="2">
        <v>-121.85571</v>
      </c>
      <c r="G401" s="2">
        <v>36.801523000000003</v>
      </c>
      <c r="H401" s="3">
        <v>8104.5839589999996</v>
      </c>
      <c r="I401" s="3">
        <v>340.996444</v>
      </c>
      <c r="J401">
        <v>2.5892999999999999E-2</v>
      </c>
      <c r="K401" t="e">
        <f>VLOOKUP(A401,Channel_xs_widths!$D$2:$E$279,2,FALSE)</f>
        <v>#N/A</v>
      </c>
      <c r="O401" s="3">
        <v>-608.88418000000001</v>
      </c>
      <c r="P401"/>
      <c r="R401" s="16"/>
      <c r="S401" s="6">
        <v>-121.908292</v>
      </c>
      <c r="T401" s="6">
        <v>36.775657000000002</v>
      </c>
      <c r="U401">
        <v>2.8176E-2</v>
      </c>
      <c r="V401" s="5">
        <v>18558.913400000001</v>
      </c>
      <c r="W401">
        <v>183.119275028</v>
      </c>
      <c r="Z401" s="3"/>
      <c r="AA401" s="2"/>
      <c r="AB401" s="2"/>
    </row>
    <row r="402" spans="1:28">
      <c r="A402" s="5">
        <v>8098.6819999999998</v>
      </c>
      <c r="B402" s="3">
        <v>-334.13314800000001</v>
      </c>
      <c r="D402" t="s">
        <v>43</v>
      </c>
      <c r="E402" s="16" t="s">
        <v>17</v>
      </c>
      <c r="F402" s="2">
        <v>-121.855766</v>
      </c>
      <c r="G402" s="2">
        <v>36.801613000000003</v>
      </c>
      <c r="H402" s="3">
        <v>8115.7509920000002</v>
      </c>
      <c r="I402" s="3">
        <v>332.905509</v>
      </c>
      <c r="J402">
        <v>3.8150999999999997E-2</v>
      </c>
      <c r="K402" t="e">
        <f>VLOOKUP(A402,Channel_xs_widths!$D$2:$E$279,2,FALSE)</f>
        <v>#N/A</v>
      </c>
      <c r="O402" s="3">
        <v>-615.01945000000001</v>
      </c>
      <c r="P402"/>
      <c r="R402" s="16"/>
      <c r="S402" s="6">
        <v>-121.91014</v>
      </c>
      <c r="T402" s="6">
        <v>36.776378000000001</v>
      </c>
      <c r="U402">
        <v>2.6356999999999998E-2</v>
      </c>
      <c r="V402" s="5">
        <v>18750.800800000001</v>
      </c>
      <c r="W402">
        <v>157.71092863499999</v>
      </c>
      <c r="Z402" s="3"/>
      <c r="AA402" s="2"/>
      <c r="AB402" s="2"/>
    </row>
    <row r="403" spans="1:28">
      <c r="A403" s="5">
        <v>8132.1732000000002</v>
      </c>
      <c r="B403" s="3">
        <v>-335.56518599999998</v>
      </c>
      <c r="F403" s="2">
        <v>-121.85593299999999</v>
      </c>
      <c r="G403" s="2">
        <v>36.801882999999997</v>
      </c>
      <c r="H403" s="3">
        <v>8149.2727670000004</v>
      </c>
      <c r="I403" s="3">
        <v>332.90562699999998</v>
      </c>
      <c r="J403">
        <v>4.2758999999999998E-2</v>
      </c>
      <c r="K403" t="e">
        <f>VLOOKUP(A403,Channel_xs_widths!$D$2:$E$279,2,FALSE)</f>
        <v>#N/A</v>
      </c>
      <c r="O403" s="3">
        <v>-621.07061799999997</v>
      </c>
      <c r="P403"/>
      <c r="R403" s="16"/>
      <c r="S403" s="6">
        <v>-121.91236600000001</v>
      </c>
      <c r="T403" s="6">
        <v>36.777144</v>
      </c>
      <c r="U403">
        <v>1.2029E-2</v>
      </c>
      <c r="V403" s="5">
        <v>18967.726299999998</v>
      </c>
      <c r="W403">
        <v>155.779160612</v>
      </c>
      <c r="Z403" s="3"/>
      <c r="AA403" s="2"/>
      <c r="AB403" s="2"/>
    </row>
    <row r="404" spans="1:28">
      <c r="A404" s="5">
        <v>8132.1732000000002</v>
      </c>
      <c r="B404" s="3">
        <v>-335.56518599999998</v>
      </c>
      <c r="F404" s="2">
        <v>-121.85593299999999</v>
      </c>
      <c r="G404" s="2">
        <v>36.801882999999997</v>
      </c>
      <c r="H404" s="3">
        <v>8149.2727670000004</v>
      </c>
      <c r="I404" s="3">
        <v>0</v>
      </c>
      <c r="J404">
        <v>3.8839999999999999E-3</v>
      </c>
      <c r="K404" t="e">
        <f>VLOOKUP(A404,Channel_xs_widths!$D$2:$E$279,2,FALSE)</f>
        <v>#N/A</v>
      </c>
      <c r="O404" s="3">
        <v>-625.37196200000005</v>
      </c>
      <c r="P404"/>
      <c r="R404" s="16"/>
      <c r="S404" s="6">
        <v>-121.91437000000001</v>
      </c>
      <c r="T404" s="6">
        <v>36.778030000000001</v>
      </c>
      <c r="U404">
        <v>3.9789999999999999E-2</v>
      </c>
      <c r="V404" s="5">
        <v>19173.124400000001</v>
      </c>
      <c r="W404">
        <v>191.58842380999999</v>
      </c>
      <c r="Z404" s="3"/>
      <c r="AA404" s="2"/>
      <c r="AB404" s="2"/>
    </row>
    <row r="405" spans="1:28">
      <c r="A405" s="5">
        <v>8154.5006000000003</v>
      </c>
      <c r="B405" s="3">
        <v>-335.65189600000002</v>
      </c>
      <c r="F405" s="2">
        <v>-121.856044</v>
      </c>
      <c r="G405" s="2">
        <v>36.802064000000001</v>
      </c>
      <c r="H405" s="3">
        <v>8171.6003719999999</v>
      </c>
      <c r="I405" s="3">
        <v>332.90577500000001</v>
      </c>
      <c r="J405">
        <v>1.3823E-2</v>
      </c>
      <c r="K405" t="e">
        <f>VLOOKUP(A405,Channel_xs_widths!$D$2:$E$279,2,FALSE)</f>
        <v>#N/A</v>
      </c>
      <c r="O405" s="3">
        <v>-632.97827099999995</v>
      </c>
      <c r="P405"/>
      <c r="R405" s="16"/>
      <c r="S405" s="6">
        <v>-121.916039</v>
      </c>
      <c r="T405" s="6">
        <v>36.778902000000002</v>
      </c>
      <c r="U405">
        <v>6.2086000000000002E-2</v>
      </c>
      <c r="V405" s="5">
        <v>19353.649799999999</v>
      </c>
      <c r="W405">
        <v>232.05585892799999</v>
      </c>
      <c r="Z405" s="3"/>
      <c r="AA405" s="2"/>
      <c r="AB405" s="2"/>
    </row>
    <row r="406" spans="1:28">
      <c r="A406" s="5">
        <v>8171.6256000000003</v>
      </c>
      <c r="B406" s="3">
        <v>-336.11052899999999</v>
      </c>
      <c r="F406" s="2">
        <v>-121.8562</v>
      </c>
      <c r="G406" s="2">
        <v>36.802154000000002</v>
      </c>
      <c r="H406" s="3">
        <v>8188.7314759999999</v>
      </c>
      <c r="I406" s="3">
        <v>305.03771</v>
      </c>
      <c r="J406">
        <v>2.7619000000000001E-2</v>
      </c>
      <c r="K406" t="e">
        <f>VLOOKUP(A406,Channel_xs_widths!$D$2:$E$279,2,FALSE)</f>
        <v>#N/A</v>
      </c>
      <c r="O406" s="3">
        <v>-640.11166400000002</v>
      </c>
      <c r="P406"/>
      <c r="R406" s="16"/>
      <c r="S406" s="6">
        <v>-121.918043</v>
      </c>
      <c r="T406" s="6">
        <v>36.779848000000001</v>
      </c>
      <c r="U406">
        <v>4.6073000000000003E-2</v>
      </c>
      <c r="V406" s="5">
        <v>19561.615699999998</v>
      </c>
      <c r="W406">
        <v>219.76103164700001</v>
      </c>
      <c r="Z406" s="3"/>
      <c r="AA406" s="2"/>
      <c r="AB406" s="2"/>
    </row>
    <row r="407" spans="1:28">
      <c r="A407" s="5">
        <v>8178.9648999999999</v>
      </c>
      <c r="B407" s="3">
        <v>-336.32757099999998</v>
      </c>
      <c r="F407" s="2">
        <v>-121.856267</v>
      </c>
      <c r="G407" s="2">
        <v>36.802191999999998</v>
      </c>
      <c r="H407" s="3">
        <v>8196.0739510000003</v>
      </c>
      <c r="I407" s="3">
        <v>305.03779900000001</v>
      </c>
      <c r="J407">
        <v>3.9226999999999998E-2</v>
      </c>
      <c r="K407">
        <f>VLOOKUP(A407,Channel_xs_widths!$D$2:$E$279,2,FALSE)</f>
        <v>214.33254374699999</v>
      </c>
      <c r="O407" s="3">
        <v>-646.94637</v>
      </c>
      <c r="P407"/>
      <c r="R407" s="16"/>
      <c r="S407" s="6">
        <v>-121.919713</v>
      </c>
      <c r="T407" s="6">
        <v>36.780974999999998</v>
      </c>
      <c r="U407">
        <v>3.0398000000000001E-2</v>
      </c>
      <c r="V407" s="5">
        <v>19757.0337</v>
      </c>
      <c r="W407">
        <v>229.56390345700001</v>
      </c>
      <c r="Z407" s="3"/>
      <c r="AA407" s="2"/>
      <c r="AB407" s="2"/>
    </row>
    <row r="408" spans="1:28">
      <c r="A408" s="5">
        <v>8215.6612000000005</v>
      </c>
      <c r="B408" s="3">
        <v>-337.837917</v>
      </c>
      <c r="F408" s="2">
        <v>-121.856601</v>
      </c>
      <c r="G408" s="2">
        <v>36.802385000000001</v>
      </c>
      <c r="H408" s="3">
        <v>8232.8013119999996</v>
      </c>
      <c r="I408" s="3">
        <v>305.037959</v>
      </c>
      <c r="J408">
        <v>4.1871999999999999E-2</v>
      </c>
      <c r="K408" t="e">
        <f>VLOOKUP(A408,Channel_xs_widths!$D$2:$E$279,2,FALSE)</f>
        <v>#N/A</v>
      </c>
      <c r="O408" s="3">
        <v>-654.30851199999995</v>
      </c>
      <c r="P408"/>
      <c r="R408" s="16"/>
      <c r="S408" s="6">
        <v>-121.92116</v>
      </c>
      <c r="T408" s="6">
        <v>36.782325999999998</v>
      </c>
      <c r="U408">
        <v>1.8439999999999999E-3</v>
      </c>
      <c r="V408" s="5">
        <v>19955.605899999999</v>
      </c>
      <c r="W408">
        <v>232.93409159000001</v>
      </c>
      <c r="Z408" s="3"/>
      <c r="AA408" s="2"/>
      <c r="AB408" s="2"/>
    </row>
    <row r="409" spans="1:28">
      <c r="A409" s="5">
        <v>8223.0004000000008</v>
      </c>
      <c r="B409" s="3">
        <v>-338.17141099999998</v>
      </c>
      <c r="F409" s="2">
        <v>-121.856668</v>
      </c>
      <c r="G409" s="2">
        <v>36.802424000000002</v>
      </c>
      <c r="H409" s="3">
        <v>8240.1481349999995</v>
      </c>
      <c r="I409" s="3">
        <v>305.038118</v>
      </c>
      <c r="J409">
        <v>3.9551000000000003E-2</v>
      </c>
      <c r="K409" t="e">
        <f>VLOOKUP(A409,Channel_xs_widths!$D$2:$E$279,2,FALSE)</f>
        <v>#N/A</v>
      </c>
      <c r="O409" s="3">
        <v>-659.99361699999997</v>
      </c>
      <c r="P409"/>
      <c r="R409" s="16"/>
      <c r="S409" s="6">
        <v>-121.922861</v>
      </c>
      <c r="T409" s="6">
        <v>36.783498000000002</v>
      </c>
      <c r="U409">
        <v>3.3216000000000002E-2</v>
      </c>
      <c r="V409" s="5">
        <v>20156.061000000002</v>
      </c>
      <c r="W409">
        <v>208.25629650100001</v>
      </c>
      <c r="Z409" s="3"/>
      <c r="AA409" s="2"/>
      <c r="AB409" s="2"/>
    </row>
    <row r="410" spans="1:28">
      <c r="A410" s="5">
        <v>8240.1252999999997</v>
      </c>
      <c r="B410" s="3">
        <v>-338.80550099999999</v>
      </c>
      <c r="F410" s="2">
        <v>-121.85682300000001</v>
      </c>
      <c r="G410" s="2">
        <v>36.802514000000002</v>
      </c>
      <c r="H410" s="3">
        <v>8257.28478</v>
      </c>
      <c r="I410" s="3">
        <v>305.038207</v>
      </c>
      <c r="J410">
        <v>3.7463000000000003E-2</v>
      </c>
      <c r="K410" t="e">
        <f>VLOOKUP(A410,Channel_xs_widths!$D$2:$E$279,2,FALSE)</f>
        <v>#N/A</v>
      </c>
      <c r="O410" s="3">
        <v>-666.64800200000002</v>
      </c>
      <c r="P410"/>
      <c r="R410" s="16"/>
      <c r="S410" s="6">
        <v>-121.92434</v>
      </c>
      <c r="T410" s="6">
        <v>36.784849999999999</v>
      </c>
      <c r="U410">
        <v>4.2597000000000003E-2</v>
      </c>
      <c r="V410" s="5">
        <v>20356.855299999999</v>
      </c>
      <c r="W410">
        <v>158.69730896199999</v>
      </c>
      <c r="Z410" s="3"/>
      <c r="AA410" s="2"/>
      <c r="AB410" s="2"/>
    </row>
    <row r="411" spans="1:28">
      <c r="A411" s="5">
        <v>8252.8768</v>
      </c>
      <c r="B411" s="3">
        <v>-339.29066799999998</v>
      </c>
      <c r="F411" s="2">
        <v>-121.85693499999999</v>
      </c>
      <c r="G411" s="2">
        <v>36.802585999999998</v>
      </c>
      <c r="H411" s="3">
        <v>8270.0454669999999</v>
      </c>
      <c r="I411" s="3">
        <v>308.16619300000002</v>
      </c>
      <c r="J411">
        <v>3.9551000000000003E-2</v>
      </c>
      <c r="K411" t="e">
        <f>VLOOKUP(A411,Channel_xs_widths!$D$2:$E$279,2,FALSE)</f>
        <v>#N/A</v>
      </c>
      <c r="O411" s="3">
        <v>-673.18798800000002</v>
      </c>
      <c r="P411"/>
      <c r="R411" s="16"/>
      <c r="S411" s="6">
        <v>-121.925501</v>
      </c>
      <c r="T411" s="6">
        <v>36.786382000000003</v>
      </c>
      <c r="U411">
        <v>7.1700000000000002E-3</v>
      </c>
      <c r="V411" s="5">
        <v>20560.728500000001</v>
      </c>
      <c r="W411">
        <v>222.50177574</v>
      </c>
      <c r="Z411" s="3"/>
      <c r="AA411" s="2"/>
      <c r="AB411" s="2"/>
    </row>
    <row r="412" spans="1:28">
      <c r="A412" s="5">
        <v>8272.0040000000008</v>
      </c>
      <c r="B412" s="3">
        <v>-340.06632999999999</v>
      </c>
      <c r="F412" s="2">
        <v>-121.857102</v>
      </c>
      <c r="G412" s="2">
        <v>36.802694000000002</v>
      </c>
      <c r="H412" s="3">
        <v>8289.188365</v>
      </c>
      <c r="I412" s="3">
        <v>308.16630900000001</v>
      </c>
      <c r="J412">
        <v>2.3805E-2</v>
      </c>
      <c r="K412" t="e">
        <f>VLOOKUP(A412,Channel_xs_widths!$D$2:$E$279,2,FALSE)</f>
        <v>#N/A</v>
      </c>
      <c r="O412" s="3">
        <v>-677.94824200000005</v>
      </c>
      <c r="P412"/>
      <c r="R412" s="16"/>
      <c r="S412" s="6">
        <v>-121.92683599999999</v>
      </c>
      <c r="T412" s="6">
        <v>36.787734</v>
      </c>
      <c r="U412">
        <v>1.6098999999999999E-2</v>
      </c>
      <c r="V412" s="5">
        <v>20753.220099999999</v>
      </c>
      <c r="W412">
        <v>434.28443119000002</v>
      </c>
      <c r="Z412" s="3"/>
      <c r="AA412" s="2"/>
      <c r="AB412" s="2"/>
    </row>
    <row r="413" spans="1:28">
      <c r="A413" s="5">
        <v>8291.1311000000005</v>
      </c>
      <c r="B413" s="3">
        <v>-340.20133099999998</v>
      </c>
      <c r="F413" s="2">
        <v>-121.857269</v>
      </c>
      <c r="G413" s="2">
        <v>36.802802999999997</v>
      </c>
      <c r="H413" s="3">
        <v>8308.3160009999992</v>
      </c>
      <c r="I413" s="3">
        <v>308.16644700000001</v>
      </c>
      <c r="J413">
        <v>3.5050999999999999E-2</v>
      </c>
      <c r="K413" t="e">
        <f>VLOOKUP(A413,Channel_xs_widths!$D$2:$E$279,2,FALSE)</f>
        <v>#N/A</v>
      </c>
      <c r="O413" s="3">
        <v>-687.89355499999999</v>
      </c>
      <c r="P413"/>
      <c r="R413" s="16"/>
      <c r="S413" s="6">
        <v>-121.92883999999999</v>
      </c>
      <c r="T413" s="6">
        <v>36.786923000000002</v>
      </c>
      <c r="U413">
        <v>1.6995E-2</v>
      </c>
      <c r="V413" s="5">
        <v>20964.0916</v>
      </c>
      <c r="W413">
        <v>223.69226692199999</v>
      </c>
      <c r="Z413" s="3"/>
      <c r="AA413" s="2"/>
      <c r="AB413" s="2"/>
    </row>
    <row r="414" spans="1:28">
      <c r="A414" s="5">
        <v>8303.8826000000008</v>
      </c>
      <c r="B414" s="3">
        <v>-341.183716</v>
      </c>
      <c r="F414" s="2">
        <v>-121.85738000000001</v>
      </c>
      <c r="G414" s="2">
        <v>36.802875</v>
      </c>
      <c r="H414" s="3">
        <v>8321.1052170000003</v>
      </c>
      <c r="I414" s="3">
        <v>308.166562</v>
      </c>
      <c r="J414">
        <v>8.6937E-2</v>
      </c>
      <c r="K414" t="e">
        <f>VLOOKUP(A414,Channel_xs_widths!$D$2:$E$279,2,FALSE)</f>
        <v>#N/A</v>
      </c>
      <c r="O414" s="3">
        <v>-690.70062299999995</v>
      </c>
      <c r="P414"/>
      <c r="R414" s="16"/>
      <c r="S414" s="6">
        <v>-121.93030299999999</v>
      </c>
      <c r="T414" s="6">
        <v>36.785660999999998</v>
      </c>
      <c r="U414">
        <v>5.666E-3</v>
      </c>
      <c r="V414" s="5">
        <v>21156.207200000001</v>
      </c>
      <c r="W414">
        <v>213.09965513899999</v>
      </c>
      <c r="Z414" s="3"/>
      <c r="AA414" s="2"/>
      <c r="AB414" s="2"/>
    </row>
    <row r="415" spans="1:28">
      <c r="A415" s="5">
        <v>8326.1185000000005</v>
      </c>
      <c r="B415" s="3">
        <v>-343.24301100000002</v>
      </c>
      <c r="F415" s="2">
        <v>-121.857603</v>
      </c>
      <c r="G415" s="2">
        <v>36.802965</v>
      </c>
      <c r="H415" s="3">
        <v>8343.436275</v>
      </c>
      <c r="I415" s="3">
        <v>296.03769</v>
      </c>
      <c r="J415">
        <v>4.2906E-2</v>
      </c>
      <c r="K415" t="e">
        <f>VLOOKUP(A415,Channel_xs_widths!$D$2:$E$279,2,FALSE)</f>
        <v>#N/A</v>
      </c>
      <c r="O415" s="3">
        <v>-694.35199</v>
      </c>
      <c r="P415"/>
      <c r="R415" s="16"/>
      <c r="S415" s="6">
        <v>-121.93173400000001</v>
      </c>
      <c r="T415" s="6">
        <v>36.784039</v>
      </c>
      <c r="U415">
        <v>4.0397000000000002E-2</v>
      </c>
      <c r="V415" s="5">
        <v>21378.312999999998</v>
      </c>
      <c r="W415">
        <v>360.636709951</v>
      </c>
      <c r="Z415" s="3"/>
      <c r="AA415" s="2"/>
      <c r="AB415" s="2"/>
    </row>
    <row r="416" spans="1:28">
      <c r="A416" s="5">
        <v>8359.4722999999994</v>
      </c>
      <c r="B416" s="3">
        <v>-343.56883199999999</v>
      </c>
      <c r="F416" s="2">
        <v>-121.85793700000001</v>
      </c>
      <c r="G416" s="2">
        <v>36.803100000000001</v>
      </c>
      <c r="H416" s="3">
        <v>8376.7916819999991</v>
      </c>
      <c r="I416" s="3">
        <v>296.03788900000001</v>
      </c>
      <c r="J416">
        <v>2.0403000000000001E-2</v>
      </c>
      <c r="K416" t="e">
        <f>VLOOKUP(A416,Channel_xs_widths!$D$2:$E$279,2,FALSE)</f>
        <v>#N/A</v>
      </c>
      <c r="O416" s="3">
        <v>-698.73372400000005</v>
      </c>
      <c r="P416"/>
      <c r="R416" s="16"/>
      <c r="S416" s="6">
        <v>-121.933181</v>
      </c>
      <c r="T416" s="6">
        <v>36.782867000000003</v>
      </c>
      <c r="U416">
        <v>8.4377999999999995E-2</v>
      </c>
      <c r="V416" s="5">
        <v>21561.530999999999</v>
      </c>
      <c r="W416">
        <v>311.62628650699997</v>
      </c>
      <c r="Z416" s="3"/>
      <c r="AA416" s="2"/>
      <c r="AB416" s="2"/>
    </row>
    <row r="417" spans="1:28">
      <c r="A417" s="5">
        <v>8370.5902000000006</v>
      </c>
      <c r="B417" s="3">
        <v>-344.15039100000001</v>
      </c>
      <c r="F417" s="2">
        <v>-121.858048</v>
      </c>
      <c r="G417" s="2">
        <v>36.803145000000001</v>
      </c>
      <c r="H417" s="3">
        <v>8387.9248090000001</v>
      </c>
      <c r="I417" s="3">
        <v>296.038049</v>
      </c>
      <c r="J417">
        <v>5.1860999999999997E-2</v>
      </c>
      <c r="K417">
        <f>VLOOKUP(A417,Channel_xs_widths!$D$2:$E$279,2,FALSE)</f>
        <v>216.764836847</v>
      </c>
      <c r="O417" s="3">
        <v>-703.39038100000005</v>
      </c>
      <c r="P417"/>
      <c r="R417" s="16"/>
      <c r="S417" s="6">
        <v>-121.934962</v>
      </c>
      <c r="T417" s="6">
        <v>36.781695999999997</v>
      </c>
      <c r="U417">
        <v>2.4986999999999999E-2</v>
      </c>
      <c r="V417" s="5">
        <v>21767.605200000002</v>
      </c>
      <c r="W417">
        <v>363.708118254</v>
      </c>
      <c r="Z417" s="3"/>
      <c r="AA417" s="2"/>
      <c r="AB417" s="2"/>
    </row>
    <row r="418" spans="1:28">
      <c r="A418" s="5">
        <v>8391.5398999999998</v>
      </c>
      <c r="B418" s="3">
        <v>-345.23188599999997</v>
      </c>
      <c r="F418" s="2">
        <v>-121.85827</v>
      </c>
      <c r="G418" s="2">
        <v>36.803204999999998</v>
      </c>
      <c r="H418" s="3">
        <v>8408.9024430000009</v>
      </c>
      <c r="I418" s="3">
        <v>287.86883999999998</v>
      </c>
      <c r="J418">
        <v>5.0675999999999999E-2</v>
      </c>
      <c r="K418" t="e">
        <f>VLOOKUP(A418,Channel_xs_widths!$D$2:$E$279,2,FALSE)</f>
        <v>#N/A</v>
      </c>
      <c r="O418" s="3">
        <v>-715.39301399999999</v>
      </c>
      <c r="P418"/>
      <c r="R418" s="16"/>
      <c r="S418" s="6">
        <v>-121.937077</v>
      </c>
      <c r="T418" s="6">
        <v>36.781219</v>
      </c>
      <c r="U418">
        <v>4.9984000000000001E-2</v>
      </c>
      <c r="V418" s="5">
        <v>21963.914400000001</v>
      </c>
      <c r="W418">
        <v>378.80120936399999</v>
      </c>
      <c r="Z418" s="3"/>
      <c r="AA418" s="2"/>
      <c r="AB418" s="2"/>
    </row>
    <row r="419" spans="1:28">
      <c r="A419" s="5">
        <v>8402.0148000000008</v>
      </c>
      <c r="B419" s="3">
        <v>-345.74284899999998</v>
      </c>
      <c r="F419" s="2">
        <v>-121.85838200000001</v>
      </c>
      <c r="G419" s="2">
        <v>36.803235000000001</v>
      </c>
      <c r="H419" s="3">
        <v>8419.3897610000004</v>
      </c>
      <c r="I419" s="3">
        <v>287.86894899999999</v>
      </c>
      <c r="J419">
        <v>2.3356999999999999E-2</v>
      </c>
      <c r="K419" t="e">
        <f>VLOOKUP(A419,Channel_xs_widths!$D$2:$E$279,2,FALSE)</f>
        <v>#N/A</v>
      </c>
      <c r="O419" s="3">
        <v>-723.34155299999998</v>
      </c>
      <c r="P419"/>
      <c r="R419" s="16"/>
      <c r="S419" s="6">
        <v>-121.93919099999999</v>
      </c>
      <c r="T419" s="6">
        <v>36.781244999999998</v>
      </c>
      <c r="U419">
        <v>3.0862000000000001E-2</v>
      </c>
      <c r="V419" s="5">
        <v>22153.514200000001</v>
      </c>
      <c r="W419">
        <v>292.029313027</v>
      </c>
      <c r="Z419" s="3"/>
      <c r="AA419" s="2"/>
      <c r="AB419" s="2"/>
    </row>
    <row r="420" spans="1:28">
      <c r="A420" s="5">
        <v>8422.9645</v>
      </c>
      <c r="B420" s="3">
        <v>-345.96587099999999</v>
      </c>
      <c r="F420" s="2">
        <v>-121.858604</v>
      </c>
      <c r="G420" s="2">
        <v>36.803294999999999</v>
      </c>
      <c r="H420" s="3">
        <v>8440.3406630000009</v>
      </c>
      <c r="I420" s="3">
        <v>287.86905899999999</v>
      </c>
      <c r="J420">
        <v>1.5713999999999999E-2</v>
      </c>
      <c r="K420" t="e">
        <f>VLOOKUP(A420,Channel_xs_widths!$D$2:$E$279,2,FALSE)</f>
        <v>#N/A</v>
      </c>
      <c r="O420" s="3">
        <v>-728.96215800000004</v>
      </c>
      <c r="P420"/>
      <c r="R420" s="16"/>
      <c r="S420" s="6">
        <v>-121.941418</v>
      </c>
      <c r="T420" s="6">
        <v>36.781773999999999</v>
      </c>
      <c r="U420">
        <v>2.0125000000000001E-2</v>
      </c>
      <c r="V420" s="5">
        <v>22362.370900000002</v>
      </c>
      <c r="W420">
        <v>260.945423758</v>
      </c>
      <c r="Z420" s="3"/>
      <c r="AA420" s="2"/>
      <c r="AB420" s="2"/>
    </row>
    <row r="421" spans="1:28">
      <c r="A421" s="5">
        <v>8454.3891000000003</v>
      </c>
      <c r="B421" s="3">
        <v>-346.56585699999999</v>
      </c>
      <c r="F421" s="2">
        <v>-121.85893799999999</v>
      </c>
      <c r="G421" s="2">
        <v>36.803384999999999</v>
      </c>
      <c r="H421" s="3">
        <v>8471.7709319999994</v>
      </c>
      <c r="I421" s="3">
        <v>287.86924099999999</v>
      </c>
      <c r="J421">
        <v>1.9009000000000002E-2</v>
      </c>
      <c r="K421" t="e">
        <f>VLOOKUP(A421,Channel_xs_widths!$D$2:$E$279,2,FALSE)</f>
        <v>#N/A</v>
      </c>
      <c r="O421" s="3">
        <v>-734.95059800000001</v>
      </c>
      <c r="P421"/>
      <c r="R421" s="16"/>
      <c r="S421" s="6">
        <v>-121.943421</v>
      </c>
      <c r="T421" s="6">
        <v>36.782200000000003</v>
      </c>
      <c r="U421">
        <v>3.3244000000000003E-2</v>
      </c>
      <c r="V421" s="5">
        <v>22547.7363</v>
      </c>
      <c r="W421">
        <v>264.914421189</v>
      </c>
      <c r="Z421" s="3"/>
      <c r="AA421" s="2"/>
      <c r="AB421" s="2"/>
    </row>
    <row r="422" spans="1:28">
      <c r="A422" s="5">
        <v>8464.8639000000003</v>
      </c>
      <c r="B422" s="3">
        <v>-346.76232900000002</v>
      </c>
      <c r="F422" s="2">
        <v>-121.85905</v>
      </c>
      <c r="G422" s="2">
        <v>36.803415000000001</v>
      </c>
      <c r="H422" s="3">
        <v>8482.2476139999999</v>
      </c>
      <c r="I422" s="3">
        <v>287.86938800000001</v>
      </c>
      <c r="J422">
        <v>9.8060000000000005E-3</v>
      </c>
      <c r="K422" t="e">
        <f>VLOOKUP(A422,Channel_xs_widths!$D$2:$E$279,2,FALSE)</f>
        <v>#N/A</v>
      </c>
      <c r="O422" s="3">
        <v>-741.45454900000004</v>
      </c>
      <c r="P422"/>
      <c r="R422" s="16"/>
      <c r="S422" s="6">
        <v>-121.945759</v>
      </c>
      <c r="T422" s="6">
        <v>36.781965999999997</v>
      </c>
      <c r="U422">
        <v>4.7987000000000002E-2</v>
      </c>
      <c r="V422" s="5">
        <v>22759.921200000001</v>
      </c>
      <c r="W422">
        <v>208.35396676799999</v>
      </c>
      <c r="Z422" s="3"/>
      <c r="AA422" s="2"/>
      <c r="AB422" s="2"/>
    </row>
    <row r="423" spans="1:28">
      <c r="A423" s="5">
        <v>8484.9292000000005</v>
      </c>
      <c r="B423" s="3">
        <v>-346.86532199999999</v>
      </c>
      <c r="F423" s="2">
        <v>-121.859272</v>
      </c>
      <c r="G423" s="2">
        <v>36.80339</v>
      </c>
      <c r="H423" s="3">
        <v>8502.3132019999994</v>
      </c>
      <c r="I423" s="3">
        <v>261.13127900000001</v>
      </c>
      <c r="J423">
        <v>1.8881999999999999E-2</v>
      </c>
      <c r="K423" t="e">
        <f>VLOOKUP(A423,Channel_xs_widths!$D$2:$E$279,2,FALSE)</f>
        <v>#N/A</v>
      </c>
      <c r="O423" s="3">
        <v>-746.93760199999997</v>
      </c>
      <c r="P423"/>
      <c r="R423" s="16"/>
      <c r="S423" s="6">
        <v>-121.947762</v>
      </c>
      <c r="T423" s="6">
        <v>36.781785999999997</v>
      </c>
      <c r="U423">
        <v>3.1330999999999998E-2</v>
      </c>
      <c r="V423" s="5">
        <v>22941.193599999999</v>
      </c>
      <c r="W423">
        <v>196.98800570500001</v>
      </c>
      <c r="Z423" s="3"/>
      <c r="AA423" s="2"/>
      <c r="AB423" s="2"/>
    </row>
    <row r="424" spans="1:28">
      <c r="A424" s="5">
        <v>8515.0272000000004</v>
      </c>
      <c r="B424" s="3">
        <v>-347.70949000000002</v>
      </c>
      <c r="F424" s="2">
        <v>-121.859606</v>
      </c>
      <c r="G424" s="2">
        <v>36.803350999999999</v>
      </c>
      <c r="H424" s="3">
        <v>8532.4230339999995</v>
      </c>
      <c r="I424" s="3">
        <v>261.13144899999998</v>
      </c>
      <c r="J424">
        <v>2.8497000000000001E-2</v>
      </c>
      <c r="K424" t="e">
        <f>VLOOKUP(A424,Channel_xs_widths!$D$2:$E$279,2,FALSE)</f>
        <v>#N/A</v>
      </c>
      <c r="O424" s="3">
        <v>-753.38349800000003</v>
      </c>
      <c r="P424"/>
      <c r="R424" s="16"/>
      <c r="S424" s="6">
        <v>-121.95010000000001</v>
      </c>
      <c r="T424" s="6">
        <v>36.781897000000001</v>
      </c>
      <c r="U424">
        <v>4.0062E-2</v>
      </c>
      <c r="V424" s="5">
        <v>23150.735000000001</v>
      </c>
      <c r="W424">
        <v>199.861987774</v>
      </c>
      <c r="Z424" s="3"/>
      <c r="AA424" s="2"/>
      <c r="AB424" s="2"/>
    </row>
    <row r="425" spans="1:28">
      <c r="A425" s="5">
        <v>8535.0925999999999</v>
      </c>
      <c r="B425" s="3">
        <v>-348.29484000000002</v>
      </c>
      <c r="F425" s="2">
        <v>-121.859829</v>
      </c>
      <c r="G425" s="2">
        <v>36.803325000000001</v>
      </c>
      <c r="H425" s="3">
        <v>8552.4969079999992</v>
      </c>
      <c r="I425" s="3">
        <v>261.13162</v>
      </c>
      <c r="J425">
        <v>3.4419999999999999E-2</v>
      </c>
      <c r="K425" t="e">
        <f>VLOOKUP(A425,Channel_xs_widths!$D$2:$E$279,2,FALSE)</f>
        <v>#N/A</v>
      </c>
      <c r="O425" s="3">
        <v>-757.52166699999998</v>
      </c>
      <c r="P425"/>
      <c r="R425" s="16"/>
      <c r="S425" s="6">
        <v>-121.952437</v>
      </c>
      <c r="T425" s="6">
        <v>36.782086</v>
      </c>
      <c r="U425">
        <v>3.5033000000000002E-2</v>
      </c>
      <c r="V425" s="5">
        <v>23362.0975</v>
      </c>
      <c r="W425">
        <v>273.964991548</v>
      </c>
      <c r="Z425" s="3"/>
      <c r="AA425" s="2"/>
      <c r="AB425" s="2"/>
    </row>
    <row r="426" spans="1:28">
      <c r="A426" s="5">
        <v>8545.0229999999992</v>
      </c>
      <c r="B426" s="3">
        <v>-348.74193300000002</v>
      </c>
      <c r="F426" s="2">
        <v>-121.85993999999999</v>
      </c>
      <c r="G426" s="2">
        <v>36.803325000000001</v>
      </c>
      <c r="H426" s="3">
        <v>8562.4374349999998</v>
      </c>
      <c r="I426" s="3">
        <v>269.31693200000001</v>
      </c>
      <c r="J426">
        <v>1.6537E-2</v>
      </c>
      <c r="K426" t="e">
        <f>VLOOKUP(A426,Channel_xs_widths!$D$2:$E$279,2,FALSE)</f>
        <v>#N/A</v>
      </c>
      <c r="O426" s="3">
        <v>-764.63031000000001</v>
      </c>
      <c r="P426"/>
      <c r="R426" s="16"/>
      <c r="S426" s="6">
        <v>-121.954441</v>
      </c>
      <c r="T426" s="6">
        <v>36.782055999999997</v>
      </c>
      <c r="U426">
        <v>4.8916000000000001E-2</v>
      </c>
      <c r="V426" s="5">
        <v>23548.361000000001</v>
      </c>
      <c r="W426">
        <v>286.41783762599999</v>
      </c>
      <c r="Z426" s="3"/>
      <c r="AA426" s="2"/>
      <c r="AB426" s="2"/>
    </row>
    <row r="427" spans="1:28">
      <c r="A427" s="5">
        <v>8574.8143999999993</v>
      </c>
      <c r="B427" s="3">
        <v>-348.95172100000002</v>
      </c>
      <c r="F427" s="2">
        <v>-121.860274</v>
      </c>
      <c r="G427" s="2">
        <v>36.803325000000001</v>
      </c>
      <c r="H427" s="3">
        <v>8592.2295749999994</v>
      </c>
      <c r="I427" s="3">
        <v>269.31706600000001</v>
      </c>
      <c r="J427">
        <v>1.5744000000000001E-2</v>
      </c>
      <c r="K427" t="e">
        <f>VLOOKUP(A427,Channel_xs_widths!$D$2:$E$279,2,FALSE)</f>
        <v>#N/A</v>
      </c>
      <c r="O427" s="3">
        <v>-772.75642600000003</v>
      </c>
      <c r="P427"/>
      <c r="R427" s="16"/>
      <c r="S427" s="6">
        <v>-121.956349</v>
      </c>
      <c r="T427" s="6">
        <v>36.781064999999998</v>
      </c>
      <c r="U427">
        <v>9.1982999999999995E-2</v>
      </c>
      <c r="V427" s="5">
        <v>23758.360100000002</v>
      </c>
      <c r="W427">
        <v>205.978005177</v>
      </c>
      <c r="Z427" s="3"/>
      <c r="AA427" s="2"/>
      <c r="AB427" s="2"/>
    </row>
    <row r="428" spans="1:28">
      <c r="A428" s="5">
        <v>8594.6754000000001</v>
      </c>
      <c r="B428" s="3">
        <v>-349.52368200000001</v>
      </c>
      <c r="F428" s="2">
        <v>-121.860497</v>
      </c>
      <c r="G428" s="2">
        <v>36.803325000000001</v>
      </c>
      <c r="H428" s="3">
        <v>8612.0987420000001</v>
      </c>
      <c r="I428" s="3">
        <v>269.31723199999999</v>
      </c>
      <c r="J428">
        <v>4.1424999999999997E-2</v>
      </c>
      <c r="K428">
        <f>VLOOKUP(A428,Channel_xs_widths!$D$2:$E$279,2,FALSE)</f>
        <v>250.19458587700001</v>
      </c>
      <c r="O428" s="3">
        <v>-780.50250200000005</v>
      </c>
      <c r="P428"/>
      <c r="R428" s="16"/>
      <c r="S428" s="6">
        <v>-121.957446</v>
      </c>
      <c r="T428" s="6">
        <v>36.779659000000002</v>
      </c>
      <c r="U428">
        <v>3.1272000000000001E-2</v>
      </c>
      <c r="V428" s="5">
        <v>23953.4712</v>
      </c>
      <c r="W428">
        <v>103.403906883</v>
      </c>
      <c r="Z428" s="3"/>
      <c r="AA428" s="2"/>
      <c r="AB428" s="2"/>
    </row>
    <row r="429" spans="1:28">
      <c r="A429" s="5">
        <v>8605.7932999999994</v>
      </c>
      <c r="B429" s="3">
        <v>-350.235026</v>
      </c>
      <c r="F429" s="2">
        <v>-121.860608</v>
      </c>
      <c r="G429" s="2">
        <v>36.803280000000001</v>
      </c>
      <c r="H429" s="3">
        <v>8623.2393759999995</v>
      </c>
      <c r="I429" s="3">
        <v>242.59503100000001</v>
      </c>
      <c r="J429">
        <v>6.8860000000000005E-2</v>
      </c>
      <c r="K429" t="e">
        <f>VLOOKUP(A429,Channel_xs_widths!$D$2:$E$279,2,FALSE)</f>
        <v>#N/A</v>
      </c>
      <c r="O429" s="3">
        <v>-786.91442900000004</v>
      </c>
      <c r="P429"/>
      <c r="R429" s="16"/>
      <c r="S429" s="6">
        <v>-121.95811399999999</v>
      </c>
      <c r="T429" s="6">
        <v>36.778091000000003</v>
      </c>
      <c r="U429">
        <v>2.7434E-2</v>
      </c>
      <c r="V429" s="5">
        <v>24145.4761</v>
      </c>
      <c r="W429">
        <v>210.418223361</v>
      </c>
      <c r="Z429" s="3"/>
      <c r="AA429" s="2"/>
      <c r="AB429" s="2"/>
    </row>
    <row r="430" spans="1:28">
      <c r="A430" s="5">
        <v>8616.9112000000005</v>
      </c>
      <c r="B430" s="3">
        <v>-351.05482999999998</v>
      </c>
      <c r="F430" s="2">
        <v>-121.860719</v>
      </c>
      <c r="G430" s="2">
        <v>36.803235000000001</v>
      </c>
      <c r="H430" s="3">
        <v>8634.3874649999998</v>
      </c>
      <c r="I430" s="3">
        <v>242.595112</v>
      </c>
      <c r="J430">
        <v>6.1502000000000001E-2</v>
      </c>
      <c r="K430" t="e">
        <f>VLOOKUP(A430,Channel_xs_widths!$D$2:$E$279,2,FALSE)</f>
        <v>#N/A</v>
      </c>
      <c r="O430" s="3">
        <v>-790.168905</v>
      </c>
      <c r="P430"/>
      <c r="R430" s="16"/>
      <c r="S430" s="6">
        <v>-121.95956099999999</v>
      </c>
      <c r="T430" s="6">
        <v>36.776738999999999</v>
      </c>
      <c r="U430">
        <v>1.4168E-2</v>
      </c>
      <c r="V430" s="5">
        <v>24345.168300000001</v>
      </c>
      <c r="W430">
        <v>351.65795923100001</v>
      </c>
      <c r="Z430" s="3"/>
      <c r="AA430" s="2"/>
      <c r="AB430" s="2"/>
    </row>
    <row r="431" spans="1:28">
      <c r="A431" s="5">
        <v>8639.1470000000008</v>
      </c>
      <c r="B431" s="3">
        <v>-352.28634599999998</v>
      </c>
      <c r="F431" s="2">
        <v>-121.86094199999999</v>
      </c>
      <c r="G431" s="2">
        <v>36.803145000000001</v>
      </c>
      <c r="H431" s="3">
        <v>8656.6573680000001</v>
      </c>
      <c r="I431" s="3">
        <v>242.595234</v>
      </c>
      <c r="J431">
        <v>1.9779000000000001E-2</v>
      </c>
      <c r="K431" t="e">
        <f>VLOOKUP(A431,Channel_xs_widths!$D$2:$E$279,2,FALSE)</f>
        <v>#N/A</v>
      </c>
      <c r="O431" s="3">
        <v>-795.24645999999996</v>
      </c>
      <c r="P431"/>
      <c r="R431" s="16"/>
      <c r="S431" s="6">
        <v>-121.96069</v>
      </c>
      <c r="T431" s="6">
        <v>36.775115999999997</v>
      </c>
      <c r="U431">
        <v>5.0311000000000002E-2</v>
      </c>
      <c r="V431" s="5">
        <v>24551.630799999999</v>
      </c>
      <c r="W431">
        <v>303.14204269599998</v>
      </c>
      <c r="Z431" s="3"/>
      <c r="AA431" s="2"/>
      <c r="AB431" s="2"/>
    </row>
    <row r="432" spans="1:28">
      <c r="A432" s="5">
        <v>8661.3827999999994</v>
      </c>
      <c r="B432" s="3">
        <v>-351.93444799999997</v>
      </c>
      <c r="F432" s="2">
        <v>-121.861164</v>
      </c>
      <c r="G432" s="2">
        <v>36.803055000000001</v>
      </c>
      <c r="H432" s="3">
        <v>8678.8959969999996</v>
      </c>
      <c r="I432" s="3">
        <v>242.59539599999999</v>
      </c>
      <c r="J432">
        <v>3.9037000000000002E-2</v>
      </c>
      <c r="K432" t="e">
        <f>VLOOKUP(A432,Channel_xs_widths!$D$2:$E$279,2,FALSE)</f>
        <v>#N/A</v>
      </c>
      <c r="O432" s="3">
        <v>-801.21876399999996</v>
      </c>
      <c r="P432"/>
      <c r="R432" s="16"/>
      <c r="S432" s="6">
        <v>-121.96145300000001</v>
      </c>
      <c r="T432" s="6">
        <v>36.773553999999997</v>
      </c>
      <c r="U432">
        <v>4.2422000000000001E-2</v>
      </c>
      <c r="V432" s="5">
        <v>24744.807400000002</v>
      </c>
      <c r="W432">
        <v>251.07672680499999</v>
      </c>
      <c r="Z432" s="3"/>
      <c r="AA432" s="2"/>
      <c r="AB432" s="2"/>
    </row>
    <row r="433" spans="1:28">
      <c r="A433" s="5">
        <v>8672.5465000000004</v>
      </c>
      <c r="B433" s="3">
        <v>-353.59015399999998</v>
      </c>
      <c r="F433" s="2">
        <v>-121.86122</v>
      </c>
      <c r="G433" s="2">
        <v>36.802965</v>
      </c>
      <c r="H433" s="3">
        <v>8690.1817859999992</v>
      </c>
      <c r="I433" s="3">
        <v>205.72625400000001</v>
      </c>
      <c r="J433">
        <v>9.2829999999999996E-2</v>
      </c>
      <c r="K433" t="e">
        <f>VLOOKUP(A433,Channel_xs_widths!$D$2:$E$279,2,FALSE)</f>
        <v>#N/A</v>
      </c>
      <c r="O433" s="3">
        <v>-807.05821600000002</v>
      </c>
      <c r="P433"/>
      <c r="R433" s="16"/>
      <c r="S433" s="6">
        <v>-121.96288</v>
      </c>
      <c r="T433" s="6">
        <v>36.772142000000002</v>
      </c>
      <c r="U433">
        <v>2.2040000000000001E-2</v>
      </c>
      <c r="V433" s="5">
        <v>24952.915499999999</v>
      </c>
      <c r="W433">
        <v>219.73952600600001</v>
      </c>
      <c r="Z433" s="3"/>
      <c r="AA433" s="2"/>
      <c r="AB433" s="2"/>
    </row>
    <row r="434" spans="1:28">
      <c r="A434" s="5">
        <v>8683.7101999999995</v>
      </c>
      <c r="B434" s="3">
        <v>-354.00709999999998</v>
      </c>
      <c r="F434" s="2">
        <v>-121.861276</v>
      </c>
      <c r="G434" s="2">
        <v>36.802875</v>
      </c>
      <c r="H434" s="3">
        <v>8701.3532489999998</v>
      </c>
      <c r="I434" s="3">
        <v>205.726316</v>
      </c>
      <c r="J434">
        <v>3.3572999999999999E-2</v>
      </c>
      <c r="K434" t="e">
        <f>VLOOKUP(A434,Channel_xs_widths!$D$2:$E$279,2,FALSE)</f>
        <v>#N/A</v>
      </c>
      <c r="O434" s="3">
        <v>-813.13156100000003</v>
      </c>
      <c r="P434"/>
      <c r="R434" s="16"/>
      <c r="S434" s="6">
        <v>-121.964291</v>
      </c>
      <c r="T434" s="6">
        <v>36.770791000000003</v>
      </c>
      <c r="U434">
        <v>4.2592999999999999E-2</v>
      </c>
      <c r="V434" s="5">
        <v>25157.010200000001</v>
      </c>
      <c r="W434">
        <v>219.25266941000001</v>
      </c>
      <c r="Z434" s="3"/>
      <c r="AA434" s="2"/>
      <c r="AB434" s="2"/>
    </row>
    <row r="435" spans="1:28">
      <c r="A435" s="5">
        <v>8706.0375999999997</v>
      </c>
      <c r="B435" s="3">
        <v>-352.46576900000002</v>
      </c>
      <c r="F435" s="2">
        <v>-121.86138699999999</v>
      </c>
      <c r="G435" s="2">
        <v>36.802694000000002</v>
      </c>
      <c r="H435" s="3">
        <v>8723.7337520000001</v>
      </c>
      <c r="I435" s="3">
        <v>205.72640899999999</v>
      </c>
      <c r="J435">
        <v>4.1175000000000003E-2</v>
      </c>
      <c r="K435" t="e">
        <f>VLOOKUP(A435,Channel_xs_widths!$D$2:$E$279,2,FALSE)</f>
        <v>#N/A</v>
      </c>
      <c r="O435" s="3">
        <v>-819.66404999999997</v>
      </c>
      <c r="P435"/>
      <c r="R435" s="16"/>
      <c r="S435" s="6">
        <v>-121.96545999999999</v>
      </c>
      <c r="T435" s="6">
        <v>36.769331000000001</v>
      </c>
      <c r="U435">
        <v>1.5391E-2</v>
      </c>
      <c r="V435" s="5">
        <v>25350.014500000001</v>
      </c>
      <c r="W435">
        <v>242.643106983</v>
      </c>
      <c r="Z435" s="3"/>
      <c r="AA435" s="2"/>
      <c r="AB435" s="2"/>
    </row>
    <row r="436" spans="1:28">
      <c r="A436" s="5">
        <v>8728.3649000000005</v>
      </c>
      <c r="B436" s="3">
        <v>-352.16845699999999</v>
      </c>
      <c r="F436" s="2">
        <v>-121.861498</v>
      </c>
      <c r="G436" s="2">
        <v>36.802514000000002</v>
      </c>
      <c r="H436" s="3">
        <v>8746.0631059999996</v>
      </c>
      <c r="I436" s="3">
        <v>205.72653299999999</v>
      </c>
      <c r="J436">
        <v>3.2473000000000002E-2</v>
      </c>
      <c r="K436" t="e">
        <f>VLOOKUP(A436,Channel_xs_widths!$D$2:$E$279,2,FALSE)</f>
        <v>#N/A</v>
      </c>
      <c r="O436" s="3">
        <v>-823.18532000000005</v>
      </c>
      <c r="P436"/>
      <c r="R436" s="16"/>
      <c r="S436" s="6">
        <v>-121.9667</v>
      </c>
      <c r="T436" s="6">
        <v>36.767816000000003</v>
      </c>
      <c r="U436">
        <v>2.1663000000000002E-2</v>
      </c>
      <c r="V436" s="5">
        <v>25554.123500000002</v>
      </c>
      <c r="W436">
        <v>326.45311786000002</v>
      </c>
      <c r="Z436" s="3"/>
      <c r="AA436" s="2"/>
      <c r="AB436" s="2"/>
    </row>
    <row r="437" spans="1:28">
      <c r="A437" s="5">
        <v>8738.3636000000006</v>
      </c>
      <c r="B437" s="3">
        <v>-353.51550300000002</v>
      </c>
      <c r="F437" s="2">
        <v>-121.861498</v>
      </c>
      <c r="G437" s="2">
        <v>36.802424000000002</v>
      </c>
      <c r="H437" s="3">
        <v>8756.1521329999996</v>
      </c>
      <c r="I437" s="3">
        <v>179.317913</v>
      </c>
      <c r="J437">
        <v>5.3601000000000003E-2</v>
      </c>
      <c r="K437" t="e">
        <f>VLOOKUP(A437,Channel_xs_widths!$D$2:$E$279,2,FALSE)</f>
        <v>#N/A</v>
      </c>
      <c r="O437" s="3">
        <v>-827.74188200000003</v>
      </c>
      <c r="P437"/>
      <c r="R437" s="16"/>
      <c r="S437" s="6">
        <v>-121.967798</v>
      </c>
      <c r="T437" s="6">
        <v>36.766464999999997</v>
      </c>
      <c r="U437">
        <v>2.9746999999999999E-2</v>
      </c>
      <c r="V437" s="5">
        <v>25733.645700000001</v>
      </c>
      <c r="W437">
        <v>338.52376898</v>
      </c>
      <c r="Z437" s="3"/>
      <c r="AA437" s="2"/>
      <c r="AB437" s="2"/>
    </row>
    <row r="438" spans="1:28">
      <c r="A438" s="5">
        <v>8768.3597000000009</v>
      </c>
      <c r="B438" s="3">
        <v>-354.31222500000001</v>
      </c>
      <c r="F438" s="2">
        <v>-121.861498</v>
      </c>
      <c r="G438" s="2">
        <v>36.802154000000002</v>
      </c>
      <c r="H438" s="3">
        <v>8786.1587980000004</v>
      </c>
      <c r="I438" s="3">
        <v>179.317916</v>
      </c>
      <c r="J438">
        <v>3.1247E-2</v>
      </c>
      <c r="K438" t="e">
        <f>VLOOKUP(A438,Channel_xs_widths!$D$2:$E$279,2,FALSE)</f>
        <v>#N/A</v>
      </c>
      <c r="O438" s="3">
        <v>-834.64423299999999</v>
      </c>
      <c r="P438"/>
      <c r="R438" s="16"/>
      <c r="S438" s="6">
        <v>-121.969133</v>
      </c>
      <c r="T438" s="6">
        <v>36.764901999999999</v>
      </c>
      <c r="U438">
        <v>5.0980999999999999E-2</v>
      </c>
      <c r="V438" s="5">
        <v>25948.730100000001</v>
      </c>
      <c r="W438">
        <v>361.32496039799997</v>
      </c>
      <c r="Z438" s="3"/>
      <c r="AA438" s="2"/>
      <c r="AB438" s="2"/>
    </row>
    <row r="439" spans="1:28">
      <c r="A439" s="5">
        <v>8788.3570999999993</v>
      </c>
      <c r="B439" s="3">
        <v>-355.07763699999998</v>
      </c>
      <c r="F439" s="2">
        <v>-121.861498</v>
      </c>
      <c r="G439" s="2">
        <v>36.801972999999997</v>
      </c>
      <c r="H439" s="3">
        <v>8806.1708309999995</v>
      </c>
      <c r="I439" s="3">
        <v>179.31791999999999</v>
      </c>
      <c r="J439">
        <v>4.6165999999999999E-2</v>
      </c>
      <c r="K439">
        <f>VLOOKUP(A439,Channel_xs_widths!$D$2:$E$279,2,FALSE)</f>
        <v>201.20034741800001</v>
      </c>
      <c r="O439" s="3">
        <v>-835.36469199999999</v>
      </c>
      <c r="P439" t="s">
        <v>9</v>
      </c>
      <c r="Q439" t="s">
        <v>9</v>
      </c>
      <c r="R439" s="16"/>
      <c r="S439" s="6">
        <v>-121.96946699999999</v>
      </c>
      <c r="T439" s="6">
        <v>36.764721999999999</v>
      </c>
      <c r="U439">
        <v>3.5244999999999999E-2</v>
      </c>
      <c r="V439" s="5">
        <v>25984.622299999999</v>
      </c>
      <c r="X439">
        <f>FORECAST(V439,W438:W440,V438:V440)</f>
        <v>378.32614444726642</v>
      </c>
      <c r="Z439" s="3"/>
      <c r="AA439" s="2"/>
      <c r="AB439" s="2"/>
    </row>
    <row r="440" spans="1:28">
      <c r="A440" s="5">
        <v>8798.3557999999994</v>
      </c>
      <c r="B440" s="3">
        <v>-355.69701099999997</v>
      </c>
      <c r="F440" s="2">
        <v>-121.861498</v>
      </c>
      <c r="G440" s="2">
        <v>36.801882999999997</v>
      </c>
      <c r="H440" s="3">
        <v>8816.1886909999994</v>
      </c>
      <c r="I440" s="3">
        <v>179.31792200000001</v>
      </c>
      <c r="J440">
        <v>3.6858000000000002E-2</v>
      </c>
      <c r="K440" t="e">
        <f>VLOOKUP(A440,Channel_xs_widths!$D$2:$E$279,2,FALSE)</f>
        <v>#N/A</v>
      </c>
      <c r="O440" s="3">
        <v>-839.06022099999996</v>
      </c>
      <c r="P440"/>
      <c r="R440" s="16"/>
      <c r="S440" s="6">
        <v>-121.970803</v>
      </c>
      <c r="T440" s="6">
        <v>36.763941000000003</v>
      </c>
      <c r="U440">
        <v>1.5809E-2</v>
      </c>
      <c r="V440" s="5">
        <v>26132.059099999999</v>
      </c>
      <c r="W440">
        <v>448.16304974799999</v>
      </c>
      <c r="Z440" s="3"/>
      <c r="AA440" s="2"/>
      <c r="AB440" s="2"/>
    </row>
    <row r="441" spans="1:28">
      <c r="A441" s="5">
        <v>8828.3518999999997</v>
      </c>
      <c r="B441" s="3">
        <v>-356.55175800000001</v>
      </c>
      <c r="F441" s="2">
        <v>-121.861498</v>
      </c>
      <c r="G441" s="2">
        <v>36.801613000000003</v>
      </c>
      <c r="H441" s="3">
        <v>8846.1969499999996</v>
      </c>
      <c r="I441" s="3">
        <v>179.317925</v>
      </c>
      <c r="J441">
        <v>9.2049999999999996E-3</v>
      </c>
      <c r="K441" t="e">
        <f>VLOOKUP(A441,Channel_xs_widths!$D$2:$E$279,2,FALSE)</f>
        <v>#N/A</v>
      </c>
      <c r="O441" s="3">
        <v>-845.50870799999996</v>
      </c>
      <c r="P441"/>
      <c r="R441" s="16"/>
      <c r="S441" s="6">
        <v>-121.973029</v>
      </c>
      <c r="T441" s="6">
        <v>36.763039999999997</v>
      </c>
      <c r="U441">
        <v>3.5725E-2</v>
      </c>
      <c r="V441" s="5">
        <v>26356.391899999999</v>
      </c>
      <c r="W441">
        <v>492.16267077499998</v>
      </c>
      <c r="Z441" s="3"/>
      <c r="AA441" s="2"/>
      <c r="AB441" s="2"/>
    </row>
    <row r="442" spans="1:28">
      <c r="A442" s="5">
        <v>8858.348</v>
      </c>
      <c r="B442" s="3">
        <v>-356.24921699999999</v>
      </c>
      <c r="F442" s="2">
        <v>-121.861498</v>
      </c>
      <c r="G442" s="2">
        <v>36.801343000000003</v>
      </c>
      <c r="H442" s="3">
        <v>8876.1945579999992</v>
      </c>
      <c r="I442" s="3">
        <v>179.31792899999999</v>
      </c>
      <c r="J442">
        <v>1.1639999999999999E-2</v>
      </c>
      <c r="K442" t="e">
        <f>VLOOKUP(A442,Channel_xs_widths!$D$2:$E$279,2,FALSE)</f>
        <v>#N/A</v>
      </c>
      <c r="O442" s="3">
        <v>-851.70767599999999</v>
      </c>
      <c r="P442"/>
      <c r="R442" s="16"/>
      <c r="S442" s="6">
        <v>-121.97481000000001</v>
      </c>
      <c r="T442" s="6">
        <v>36.762349</v>
      </c>
      <c r="U442">
        <v>2.4812000000000001E-2</v>
      </c>
      <c r="V442" s="5">
        <v>26534.457699999999</v>
      </c>
      <c r="W442">
        <v>461.27159705299999</v>
      </c>
      <c r="Z442" s="3"/>
      <c r="AA442" s="2"/>
      <c r="AB442" s="2"/>
    </row>
    <row r="443" spans="1:28">
      <c r="A443" s="5">
        <v>8878.3453000000009</v>
      </c>
      <c r="B443" s="3">
        <v>-357.133667</v>
      </c>
      <c r="F443" s="2">
        <v>-121.861498</v>
      </c>
      <c r="G443" s="2">
        <v>36.801161999999998</v>
      </c>
      <c r="H443" s="3">
        <v>8896.2114939999992</v>
      </c>
      <c r="I443" s="3">
        <v>179.31793200000001</v>
      </c>
      <c r="J443">
        <v>4.0837999999999999E-2</v>
      </c>
      <c r="K443" t="e">
        <f>VLOOKUP(A443,Channel_xs_widths!$D$2:$E$279,2,FALSE)</f>
        <v>#N/A</v>
      </c>
      <c r="O443" s="3">
        <v>-856.43391899999995</v>
      </c>
      <c r="P443"/>
      <c r="R443" s="16"/>
      <c r="S443" s="6">
        <v>-121.97692499999999</v>
      </c>
      <c r="T443" s="6">
        <v>36.761507999999999</v>
      </c>
      <c r="U443">
        <v>2.6818999999999999E-2</v>
      </c>
      <c r="V443" s="5">
        <v>26746.602200000001</v>
      </c>
      <c r="W443">
        <v>453.96936630599998</v>
      </c>
      <c r="Z443" s="3"/>
      <c r="AA443" s="2"/>
      <c r="AB443" s="2"/>
    </row>
    <row r="444" spans="1:28">
      <c r="A444" s="5">
        <v>8888.3439999999991</v>
      </c>
      <c r="B444" s="3">
        <v>-357.47418199999998</v>
      </c>
      <c r="F444" s="2">
        <v>-121.861498</v>
      </c>
      <c r="G444" s="2">
        <v>36.801071999999998</v>
      </c>
      <c r="H444" s="3">
        <v>8906.2159840000004</v>
      </c>
      <c r="I444" s="3">
        <v>179.31793500000001</v>
      </c>
      <c r="J444">
        <v>7.2199999999999999E-3</v>
      </c>
      <c r="K444" t="e">
        <f>VLOOKUP(A444,Channel_xs_widths!$D$2:$E$279,2,FALSE)</f>
        <v>#N/A</v>
      </c>
      <c r="O444" s="3">
        <v>-861.84642699999995</v>
      </c>
      <c r="P444"/>
      <c r="R444" s="16"/>
      <c r="S444" s="6">
        <v>-121.978722</v>
      </c>
      <c r="T444" s="6">
        <v>36.760516000000003</v>
      </c>
      <c r="U444">
        <v>4.2781E-2</v>
      </c>
      <c r="V444" s="5">
        <v>26952.627</v>
      </c>
      <c r="W444">
        <v>397.26521579000001</v>
      </c>
      <c r="Z444" s="3"/>
      <c r="AA444" s="2"/>
      <c r="AB444" s="2"/>
    </row>
    <row r="445" spans="1:28">
      <c r="A445" s="5">
        <v>8918.3400999999994</v>
      </c>
      <c r="B445" s="3">
        <v>-357.42243400000001</v>
      </c>
      <c r="F445" s="2">
        <v>-121.861498</v>
      </c>
      <c r="G445" s="2">
        <v>36.800801999999997</v>
      </c>
      <c r="H445" s="3">
        <v>8936.2121079999997</v>
      </c>
      <c r="I445" s="3">
        <v>179.317937</v>
      </c>
      <c r="J445">
        <v>3.3415E-2</v>
      </c>
      <c r="K445" t="e">
        <f>VLOOKUP(A445,Channel_xs_widths!$D$2:$E$279,2,FALSE)</f>
        <v>#N/A</v>
      </c>
      <c r="O445" s="3">
        <v>-865.38481000000002</v>
      </c>
      <c r="P445"/>
      <c r="R445" s="16"/>
      <c r="S445" s="6">
        <v>-121.980153</v>
      </c>
      <c r="T445" s="6">
        <v>36.759459</v>
      </c>
      <c r="U445">
        <v>1.0782999999999999E-2</v>
      </c>
      <c r="V445" s="5">
        <v>27135.094000000001</v>
      </c>
      <c r="W445">
        <v>344.42854385499999</v>
      </c>
      <c r="Z445" s="3"/>
      <c r="AA445" s="2"/>
      <c r="AB445" s="2"/>
    </row>
    <row r="446" spans="1:28">
      <c r="A446" s="5">
        <v>8948.3361999999997</v>
      </c>
      <c r="B446" s="3">
        <v>-359.47879999999998</v>
      </c>
      <c r="F446" s="2">
        <v>-121.861498</v>
      </c>
      <c r="G446" s="2">
        <v>36.800530999999999</v>
      </c>
      <c r="H446" s="3">
        <v>8966.2785899999999</v>
      </c>
      <c r="I446" s="3">
        <v>179.31794199999999</v>
      </c>
      <c r="J446">
        <v>4.7327000000000001E-2</v>
      </c>
      <c r="K446" t="e">
        <f>VLOOKUP(A446,Channel_xs_widths!$D$2:$E$279,2,FALSE)</f>
        <v>#N/A</v>
      </c>
      <c r="O446" s="3">
        <v>-870.11646299999995</v>
      </c>
      <c r="P446"/>
      <c r="R446" s="16"/>
      <c r="S446" s="6">
        <v>-121.98249</v>
      </c>
      <c r="T446" s="6">
        <v>36.759062999999998</v>
      </c>
      <c r="U446">
        <v>1.017E-2</v>
      </c>
      <c r="V446" s="5">
        <v>27356.129400000002</v>
      </c>
      <c r="W446">
        <v>187.452455953</v>
      </c>
      <c r="Z446" s="3"/>
      <c r="AA446" s="2"/>
      <c r="AB446" s="2"/>
    </row>
    <row r="447" spans="1:28">
      <c r="A447" s="5">
        <v>8968.3335999999999</v>
      </c>
      <c r="B447" s="3">
        <v>-359.78849300000002</v>
      </c>
      <c r="F447" s="2">
        <v>-121.861498</v>
      </c>
      <c r="G447" s="2">
        <v>36.800350999999999</v>
      </c>
      <c r="H447" s="3">
        <v>8986.2783729999992</v>
      </c>
      <c r="I447" s="3">
        <v>179.31794500000001</v>
      </c>
      <c r="J447">
        <v>1.4366E-2</v>
      </c>
      <c r="K447" t="e">
        <f>VLOOKUP(A447,Channel_xs_widths!$D$2:$E$279,2,FALSE)</f>
        <v>#N/A</v>
      </c>
      <c r="O447" s="3">
        <v>-882.20040900000004</v>
      </c>
      <c r="P447"/>
      <c r="R447" s="16"/>
      <c r="S447" s="6">
        <v>-121.983951</v>
      </c>
      <c r="T447" s="6">
        <v>36.760246000000002</v>
      </c>
      <c r="U447">
        <v>8.2889999999999995E-3</v>
      </c>
      <c r="V447" s="5">
        <v>27547.700400000002</v>
      </c>
      <c r="W447">
        <v>138.22231617200001</v>
      </c>
      <c r="Z447" s="3"/>
      <c r="AA447" s="2"/>
      <c r="AB447" s="2"/>
    </row>
    <row r="448" spans="1:28">
      <c r="A448" s="5">
        <v>8978.6358999999993</v>
      </c>
      <c r="B448" s="3">
        <v>-359.91407800000002</v>
      </c>
      <c r="F448" s="2">
        <v>-121.861526</v>
      </c>
      <c r="G448" s="2">
        <v>36.800260999999999</v>
      </c>
      <c r="H448" s="3">
        <v>8996.5814539999992</v>
      </c>
      <c r="I448" s="3">
        <v>193.26269600000001</v>
      </c>
      <c r="J448">
        <v>3.3153000000000002E-2</v>
      </c>
      <c r="K448">
        <f>VLOOKUP(A448,Channel_xs_widths!$D$2:$E$279,2,FALSE)</f>
        <v>220.52374193599999</v>
      </c>
      <c r="O448" s="3">
        <v>-886.25124100000005</v>
      </c>
      <c r="P448"/>
      <c r="R448" s="16"/>
      <c r="S448" s="6">
        <v>-121.98477200000001</v>
      </c>
      <c r="T448" s="6">
        <v>36.761868</v>
      </c>
      <c r="U448">
        <v>2.9519E-2</v>
      </c>
      <c r="V448" s="5">
        <v>27746.7719</v>
      </c>
      <c r="W448">
        <v>256.30470302600003</v>
      </c>
      <c r="Z448" s="3"/>
      <c r="AA448" s="2"/>
      <c r="AB448" s="2"/>
    </row>
    <row r="449" spans="1:28">
      <c r="A449" s="5">
        <v>9009.5429000000004</v>
      </c>
      <c r="B449" s="3">
        <v>-361.15472399999999</v>
      </c>
      <c r="F449" s="2">
        <v>-121.86161</v>
      </c>
      <c r="G449" s="2">
        <v>36.799990999999999</v>
      </c>
      <c r="H449" s="3">
        <v>9027.5132950000007</v>
      </c>
      <c r="I449" s="3">
        <v>193.262764</v>
      </c>
      <c r="J449">
        <v>4.0141000000000003E-2</v>
      </c>
      <c r="K449" t="e">
        <f>VLOOKUP(A449,Channel_xs_widths!$D$2:$E$279,2,FALSE)</f>
        <v>#N/A</v>
      </c>
      <c r="O449" s="3">
        <v>-891.41770399999996</v>
      </c>
      <c r="P449"/>
      <c r="R449" s="16"/>
      <c r="S449" s="6">
        <v>-121.98571800000001</v>
      </c>
      <c r="T449" s="6">
        <v>36.763489999999997</v>
      </c>
      <c r="U449">
        <v>2.1253000000000001E-2</v>
      </c>
      <c r="V449" s="5">
        <v>27949.552199999998</v>
      </c>
      <c r="W449">
        <v>371.16327885999999</v>
      </c>
      <c r="Z449" s="3"/>
      <c r="AA449" s="2"/>
      <c r="AB449" s="2"/>
    </row>
    <row r="450" spans="1:28">
      <c r="A450" s="5">
        <v>9009.5429000000004</v>
      </c>
      <c r="B450" s="3">
        <v>-361.15472399999999</v>
      </c>
      <c r="F450" s="2">
        <v>-121.86161</v>
      </c>
      <c r="G450" s="2">
        <v>36.799990999999999</v>
      </c>
      <c r="H450" s="3">
        <v>9027.5132950000007</v>
      </c>
      <c r="I450" s="3">
        <v>178.799566</v>
      </c>
      <c r="J450">
        <v>2.6357999999999999E-2</v>
      </c>
      <c r="K450" t="e">
        <f>VLOOKUP(A450,Channel_xs_widths!$D$2:$E$279,2,FALSE)</f>
        <v>#N/A</v>
      </c>
      <c r="O450" s="3">
        <v>-895.52465800000004</v>
      </c>
      <c r="P450"/>
      <c r="R450" s="16"/>
      <c r="S450" s="6">
        <v>-121.986831</v>
      </c>
      <c r="T450" s="6">
        <v>36.764977999999999</v>
      </c>
      <c r="U450">
        <v>1.508E-3</v>
      </c>
      <c r="V450" s="5">
        <v>28149.746899999998</v>
      </c>
      <c r="W450">
        <v>377.47438600100003</v>
      </c>
      <c r="Z450" s="3"/>
      <c r="AA450" s="2"/>
      <c r="AB450" s="2"/>
    </row>
    <row r="451" spans="1:28">
      <c r="A451" s="5">
        <v>9040.4498000000003</v>
      </c>
      <c r="B451" s="3">
        <v>-361.96935999999999</v>
      </c>
      <c r="F451" s="2">
        <v>-121.861693</v>
      </c>
      <c r="G451" s="2">
        <v>36.799720000000001</v>
      </c>
      <c r="H451" s="3">
        <v>9058.4309830000002</v>
      </c>
      <c r="I451" s="3">
        <v>193.262866</v>
      </c>
      <c r="J451">
        <v>1.6202000000000001E-2</v>
      </c>
      <c r="K451" t="e">
        <f>VLOOKUP(A451,Channel_xs_widths!$D$2:$E$279,2,FALSE)</f>
        <v>#N/A</v>
      </c>
      <c r="O451" s="3">
        <v>-898.03750600000001</v>
      </c>
      <c r="P451"/>
      <c r="R451" s="16"/>
      <c r="S451" s="6">
        <v>-121.987624</v>
      </c>
      <c r="T451" s="6">
        <v>36.766464999999997</v>
      </c>
      <c r="U451">
        <v>6.2245000000000002E-2</v>
      </c>
      <c r="V451" s="5">
        <v>28333.505000000001</v>
      </c>
      <c r="W451">
        <v>317.50100807899997</v>
      </c>
      <c r="Z451" s="3"/>
      <c r="AA451" s="2"/>
      <c r="AB451" s="2"/>
    </row>
    <row r="452" spans="1:28">
      <c r="A452" s="5">
        <v>9050.7520999999997</v>
      </c>
      <c r="B452" s="3">
        <v>-361.82238799999999</v>
      </c>
      <c r="F452" s="2">
        <v>-121.861721</v>
      </c>
      <c r="G452" s="2">
        <v>36.799630000000001</v>
      </c>
      <c r="H452" s="3">
        <v>9068.7343509999992</v>
      </c>
      <c r="I452" s="3">
        <v>193.262934</v>
      </c>
      <c r="J452">
        <v>9.4179999999999993E-3</v>
      </c>
      <c r="K452" t="e">
        <f>VLOOKUP(A452,Channel_xs_widths!$D$2:$E$279,2,FALSE)</f>
        <v>#N/A</v>
      </c>
      <c r="O452" s="3">
        <v>-906.37595599999997</v>
      </c>
      <c r="P452"/>
      <c r="R452" s="16"/>
      <c r="S452" s="6">
        <v>-121.987944</v>
      </c>
      <c r="T452" s="6">
        <v>36.768357000000002</v>
      </c>
      <c r="U452">
        <v>4.5926000000000002E-2</v>
      </c>
      <c r="V452" s="5">
        <v>28546.774399999998</v>
      </c>
      <c r="W452">
        <v>248.348753612</v>
      </c>
      <c r="Z452" s="3"/>
      <c r="AA452" s="2"/>
      <c r="AB452" s="2"/>
    </row>
    <row r="453" spans="1:28">
      <c r="A453" s="5">
        <v>9070.9498000000003</v>
      </c>
      <c r="B453" s="3">
        <v>-362.256618</v>
      </c>
      <c r="F453" s="2">
        <v>-121.86175299999999</v>
      </c>
      <c r="G453" s="2">
        <v>36.79945</v>
      </c>
      <c r="H453" s="3">
        <v>9088.9366950000003</v>
      </c>
      <c r="I453" s="3">
        <v>187.393855</v>
      </c>
      <c r="J453">
        <v>3.5360000000000003E-2</v>
      </c>
      <c r="K453" t="e">
        <f>VLOOKUP(A453,Channel_xs_widths!$D$2:$E$279,2,FALSE)</f>
        <v>#N/A</v>
      </c>
      <c r="O453" s="3">
        <v>-920.88879399999996</v>
      </c>
      <c r="P453"/>
      <c r="R453" s="16"/>
      <c r="S453" s="6">
        <v>-121.987803</v>
      </c>
      <c r="T453" s="6">
        <v>36.769978999999999</v>
      </c>
      <c r="U453">
        <v>5.5194E-2</v>
      </c>
      <c r="V453" s="5">
        <v>28727.878100000002</v>
      </c>
      <c r="W453">
        <v>146.132673767</v>
      </c>
      <c r="Z453" s="3"/>
      <c r="AA453" s="2"/>
      <c r="AB453" s="2"/>
    </row>
    <row r="454" spans="1:28">
      <c r="A454" s="5">
        <v>9101.2463000000007</v>
      </c>
      <c r="B454" s="3">
        <v>-363.60785299999998</v>
      </c>
      <c r="F454" s="2">
        <v>-121.861801</v>
      </c>
      <c r="G454" s="2">
        <v>36.79918</v>
      </c>
      <c r="H454" s="3">
        <v>9119.2633289999994</v>
      </c>
      <c r="I454" s="3">
        <v>187.39390599999999</v>
      </c>
      <c r="J454">
        <v>3.6462000000000001E-2</v>
      </c>
      <c r="K454" t="e">
        <f>VLOOKUP(A454,Channel_xs_widths!$D$2:$E$279,2,FALSE)</f>
        <v>#N/A</v>
      </c>
      <c r="O454" s="3">
        <v>-927.95701099999997</v>
      </c>
      <c r="P454"/>
      <c r="R454" s="16"/>
      <c r="S454" s="6">
        <v>-121.98772200000001</v>
      </c>
      <c r="T454" s="6">
        <v>36.771872000000002</v>
      </c>
      <c r="U454">
        <v>7.9639000000000001E-2</v>
      </c>
      <c r="V454" s="5">
        <v>28938.491399999999</v>
      </c>
      <c r="W454">
        <v>182.067765458</v>
      </c>
      <c r="Z454" s="3"/>
      <c r="AA454" s="2"/>
      <c r="AB454" s="2"/>
    </row>
    <row r="455" spans="1:28">
      <c r="A455" s="5">
        <v>9121.4439999999995</v>
      </c>
      <c r="B455" s="3">
        <v>-364.09773799999999</v>
      </c>
      <c r="F455" s="2">
        <v>-121.86183200000001</v>
      </c>
      <c r="G455" s="2">
        <v>36.798999000000002</v>
      </c>
      <c r="H455" s="3">
        <v>9139.4669460000005</v>
      </c>
      <c r="I455" s="3">
        <v>187.393957</v>
      </c>
      <c r="J455">
        <v>2.3990999999999998E-2</v>
      </c>
      <c r="K455" t="e">
        <f>VLOOKUP(A455,Channel_xs_widths!$D$2:$E$279,2,FALSE)</f>
        <v>#N/A</v>
      </c>
      <c r="O455" s="3">
        <v>-941.19293200000004</v>
      </c>
      <c r="P455"/>
      <c r="R455" s="16"/>
      <c r="S455" s="6">
        <v>-121.98883499999999</v>
      </c>
      <c r="T455" s="6">
        <v>36.775387000000002</v>
      </c>
      <c r="U455">
        <v>3.9733999999999998E-2</v>
      </c>
      <c r="V455" s="5">
        <v>29350.6463</v>
      </c>
      <c r="W455">
        <v>291.63659540700002</v>
      </c>
      <c r="Z455" s="3"/>
      <c r="AA455" s="2"/>
      <c r="AB455" s="2"/>
    </row>
    <row r="456" spans="1:28">
      <c r="A456" s="5">
        <v>9132.6077999999998</v>
      </c>
      <c r="B456" s="3">
        <v>-364.36023499999999</v>
      </c>
      <c r="F456" s="2">
        <v>-121.86188799999999</v>
      </c>
      <c r="G456" s="2">
        <v>36.798909000000002</v>
      </c>
      <c r="H456" s="3">
        <v>9150.6338180000002</v>
      </c>
      <c r="I456" s="3">
        <v>205.72793799999999</v>
      </c>
      <c r="J456">
        <v>3.5528999999999998E-2</v>
      </c>
      <c r="K456" t="e">
        <f>VLOOKUP(A456,Channel_xs_widths!$D$2:$E$279,2,FALSE)</f>
        <v>#N/A</v>
      </c>
      <c r="O456" s="3">
        <v>-950.12188700000002</v>
      </c>
      <c r="P456"/>
      <c r="R456" s="16"/>
      <c r="S456" s="6">
        <v>-121.990838</v>
      </c>
      <c r="T456" s="6">
        <v>36.775319000000003</v>
      </c>
      <c r="U456">
        <v>3.5152000000000003E-2</v>
      </c>
      <c r="V456" s="5">
        <v>29537.085299999999</v>
      </c>
      <c r="W456">
        <v>205.36070958799999</v>
      </c>
      <c r="Z456" s="3"/>
      <c r="AA456" s="2"/>
      <c r="AB456" s="2"/>
    </row>
    <row r="457" spans="1:28">
      <c r="A457" s="5">
        <v>9143.7716</v>
      </c>
      <c r="B457" s="3">
        <v>-364.89101199999999</v>
      </c>
      <c r="F457" s="2">
        <v>-121.86194399999999</v>
      </c>
      <c r="G457" s="2">
        <v>36.798819000000002</v>
      </c>
      <c r="H457" s="3">
        <v>9161.8102159999999</v>
      </c>
      <c r="I457" s="3">
        <v>205.72800000000001</v>
      </c>
      <c r="J457">
        <v>4.5186999999999998E-2</v>
      </c>
      <c r="K457" t="e">
        <f>VLOOKUP(A457,Channel_xs_widths!$D$2:$E$279,2,FALSE)</f>
        <v>#N/A</v>
      </c>
      <c r="O457" s="3">
        <v>-956.94012499999997</v>
      </c>
      <c r="P457"/>
      <c r="R457" s="16"/>
      <c r="S457" s="6">
        <v>-121.99317600000001</v>
      </c>
      <c r="T457" s="6">
        <v>36.775387000000002</v>
      </c>
      <c r="U457">
        <v>2.3406E-2</v>
      </c>
      <c r="V457" s="5">
        <v>29750.061600000001</v>
      </c>
      <c r="W457">
        <v>219.02467092000001</v>
      </c>
      <c r="Z457" s="3"/>
      <c r="AA457" s="2"/>
      <c r="AB457" s="2"/>
    </row>
    <row r="458" spans="1:28">
      <c r="A458" s="5">
        <v>9166.0992000000006</v>
      </c>
      <c r="B458" s="3">
        <v>-365.87361700000002</v>
      </c>
      <c r="F458" s="2">
        <v>-121.862055</v>
      </c>
      <c r="G458" s="2">
        <v>36.798639000000001</v>
      </c>
      <c r="H458" s="3">
        <v>9184.1594100000002</v>
      </c>
      <c r="I458" s="3">
        <v>205.728093</v>
      </c>
      <c r="J458">
        <v>4.0432000000000003E-2</v>
      </c>
      <c r="K458" t="e">
        <f>VLOOKUP(A458,Channel_xs_widths!$D$2:$E$279,2,FALSE)</f>
        <v>#N/A</v>
      </c>
      <c r="O458" s="3">
        <v>-959.31339800000001</v>
      </c>
      <c r="P458"/>
      <c r="R458" s="16"/>
      <c r="S458" s="6">
        <v>-121.99517899999999</v>
      </c>
      <c r="T458" s="6">
        <v>36.775232000000003</v>
      </c>
      <c r="U458">
        <v>3.3189000000000003E-2</v>
      </c>
      <c r="V458" s="5">
        <v>29930.619500000001</v>
      </c>
      <c r="W458">
        <v>314.73791259900003</v>
      </c>
      <c r="Z458" s="3"/>
      <c r="AA458" s="2"/>
      <c r="AB458" s="2"/>
    </row>
    <row r="459" spans="1:28">
      <c r="A459" s="5">
        <v>9188.4267</v>
      </c>
      <c r="B459" s="3">
        <v>-366.69649299999998</v>
      </c>
      <c r="F459" s="2">
        <v>-121.862166</v>
      </c>
      <c r="G459" s="2">
        <v>36.798459000000001</v>
      </c>
      <c r="H459" s="3">
        <v>9206.5021610000003</v>
      </c>
      <c r="I459" s="3">
        <v>205.728217</v>
      </c>
      <c r="J459">
        <v>3.6410999999999999E-2</v>
      </c>
      <c r="K459">
        <f>VLOOKUP(A459,Channel_xs_widths!$D$2:$E$279,2,FALSE)</f>
        <v>356.43001726099999</v>
      </c>
      <c r="O459" s="3">
        <v>-966.52964999999995</v>
      </c>
      <c r="P459"/>
      <c r="R459" s="16"/>
      <c r="S459" s="6">
        <v>-121.997517</v>
      </c>
      <c r="T459" s="6">
        <v>36.774906000000001</v>
      </c>
      <c r="U459">
        <v>9.8299999999999993E-4</v>
      </c>
      <c r="V459" s="5">
        <v>30145.9696</v>
      </c>
      <c r="W459">
        <v>440.48314193700003</v>
      </c>
      <c r="Z459" s="3"/>
      <c r="AA459" s="2"/>
      <c r="AB459" s="2"/>
    </row>
    <row r="460" spans="1:28">
      <c r="A460" s="5">
        <v>9198.7291000000005</v>
      </c>
      <c r="B460" s="3">
        <v>-367.06170700000001</v>
      </c>
      <c r="F460" s="2">
        <v>-121.862194</v>
      </c>
      <c r="G460" s="2">
        <v>36.798368000000004</v>
      </c>
      <c r="H460" s="3">
        <v>9216.810958</v>
      </c>
      <c r="I460" s="3">
        <v>193.26346000000001</v>
      </c>
      <c r="J460">
        <v>1.7328E-2</v>
      </c>
      <c r="K460" t="e">
        <f>VLOOKUP(A460,Channel_xs_widths!$D$2:$E$279,2,FALSE)</f>
        <v>#N/A</v>
      </c>
      <c r="O460" s="3">
        <v>-972.09550300000001</v>
      </c>
      <c r="P460"/>
      <c r="R460" s="16"/>
      <c r="S460" s="6">
        <v>-121.99952</v>
      </c>
      <c r="T460" s="6">
        <v>36.774428</v>
      </c>
      <c r="U460">
        <v>2.4240000000000001E-2</v>
      </c>
      <c r="V460" s="5">
        <v>30339.8642</v>
      </c>
      <c r="W460">
        <v>341.16144377099999</v>
      </c>
      <c r="Z460" s="3"/>
      <c r="AA460" s="2"/>
      <c r="AB460" s="2"/>
    </row>
    <row r="461" spans="1:28">
      <c r="A461" s="5">
        <v>9229.6360000000004</v>
      </c>
      <c r="B461" s="3">
        <v>-367.41058299999997</v>
      </c>
      <c r="F461" s="2">
        <v>-121.862278</v>
      </c>
      <c r="G461" s="2">
        <v>36.798098000000003</v>
      </c>
      <c r="H461" s="3">
        <v>9247.7199070000006</v>
      </c>
      <c r="I461" s="3">
        <v>193.26352800000001</v>
      </c>
      <c r="J461">
        <v>1.1287999999999999E-2</v>
      </c>
      <c r="K461" t="e">
        <f>VLOOKUP(A461,Channel_xs_widths!$D$2:$E$279,2,FALSE)</f>
        <v>#N/A</v>
      </c>
      <c r="O461" s="3">
        <v>-979.47029599999996</v>
      </c>
      <c r="P461"/>
      <c r="R461" s="16"/>
      <c r="S461" s="6">
        <v>-122.00174699999999</v>
      </c>
      <c r="T461" s="6">
        <v>36.774845999999997</v>
      </c>
      <c r="U461">
        <v>4.7556000000000001E-2</v>
      </c>
      <c r="V461" s="5">
        <v>30544.915499999999</v>
      </c>
      <c r="W461">
        <v>261.60249368400002</v>
      </c>
      <c r="Z461" s="3"/>
      <c r="AA461" s="2"/>
      <c r="AB461" s="2"/>
    </row>
    <row r="462" spans="1:28">
      <c r="A462" s="5">
        <v>9229.6360000000004</v>
      </c>
      <c r="B462" s="3">
        <v>-367.41058299999997</v>
      </c>
      <c r="F462" s="2">
        <v>-121.862278</v>
      </c>
      <c r="G462" s="2">
        <v>36.798098000000003</v>
      </c>
      <c r="H462" s="3">
        <v>9247.7199070000006</v>
      </c>
      <c r="I462" s="3">
        <v>180</v>
      </c>
      <c r="J462">
        <v>2.3886999999999999E-2</v>
      </c>
      <c r="K462" t="e">
        <f>VLOOKUP(A462,Channel_xs_widths!$D$2:$E$279,2,FALSE)</f>
        <v>#N/A</v>
      </c>
      <c r="O462" s="3">
        <v>-981.32765700000004</v>
      </c>
      <c r="P462"/>
      <c r="R462" s="16"/>
      <c r="S462" s="6">
        <v>-122.003861</v>
      </c>
      <c r="T462" s="6">
        <v>36.774935999999997</v>
      </c>
      <c r="U462">
        <v>1.1483E-2</v>
      </c>
      <c r="V462" s="5">
        <v>30735.2909</v>
      </c>
      <c r="W462">
        <v>173.120674788</v>
      </c>
      <c r="Z462" s="3"/>
      <c r="AA462" s="2"/>
      <c r="AB462" s="2"/>
    </row>
    <row r="463" spans="1:28">
      <c r="A463" s="5">
        <v>9260.5429999999997</v>
      </c>
      <c r="B463" s="3">
        <v>-368.14884899999998</v>
      </c>
      <c r="F463" s="2">
        <v>-121.86236100000001</v>
      </c>
      <c r="G463" s="2">
        <v>36.797828000000003</v>
      </c>
      <c r="H463" s="3">
        <v>9278.6357079999998</v>
      </c>
      <c r="I463" s="3">
        <v>193.26363000000001</v>
      </c>
      <c r="J463">
        <v>2.3934E-2</v>
      </c>
      <c r="K463" t="e">
        <f>VLOOKUP(A463,Channel_xs_widths!$D$2:$E$279,2,FALSE)</f>
        <v>#N/A</v>
      </c>
      <c r="O463" s="3">
        <v>-986.11119900000006</v>
      </c>
      <c r="P463"/>
      <c r="R463" s="16"/>
      <c r="S463" s="6">
        <v>-122.006199</v>
      </c>
      <c r="T463" s="6">
        <v>36.775326999999997</v>
      </c>
      <c r="U463">
        <v>1.2689999999999999E-3</v>
      </c>
      <c r="V463" s="5">
        <v>30950.975200000001</v>
      </c>
      <c r="W463">
        <v>168.88382517900001</v>
      </c>
      <c r="Z463" s="3"/>
      <c r="AA463" s="2"/>
      <c r="AB463" s="2"/>
    </row>
    <row r="464" spans="1:28">
      <c r="A464" s="5">
        <v>9270.8454000000002</v>
      </c>
      <c r="B464" s="3">
        <v>-368.39689099999998</v>
      </c>
      <c r="F464" s="2">
        <v>-121.86238899999999</v>
      </c>
      <c r="G464" s="2">
        <v>36.797738000000003</v>
      </c>
      <c r="H464" s="3">
        <v>9288.9410229999994</v>
      </c>
      <c r="I464" s="3">
        <v>193.26369800000001</v>
      </c>
      <c r="J464">
        <v>2.7168000000000001E-2</v>
      </c>
      <c r="K464" t="e">
        <f>VLOOKUP(A464,Channel_xs_widths!$D$2:$E$279,2,FALSE)</f>
        <v>#N/A</v>
      </c>
      <c r="O464" s="3">
        <v>-994.19987300000003</v>
      </c>
      <c r="P464"/>
      <c r="R464" s="16"/>
      <c r="S464" s="6">
        <v>-122.008059</v>
      </c>
      <c r="T464" s="6">
        <v>36.776198000000001</v>
      </c>
      <c r="U464">
        <v>7.1923000000000001E-2</v>
      </c>
      <c r="V464" s="5">
        <v>31145.7287</v>
      </c>
      <c r="W464">
        <v>140.974943846</v>
      </c>
      <c r="Z464" s="3"/>
      <c r="AA464" s="2"/>
      <c r="AB464" s="2"/>
    </row>
    <row r="465" spans="1:28">
      <c r="A465" s="5">
        <v>9293.1730000000007</v>
      </c>
      <c r="B465" s="3">
        <v>-369.03532899999999</v>
      </c>
      <c r="F465" s="2">
        <v>-121.8625</v>
      </c>
      <c r="G465" s="2">
        <v>36.797556999999998</v>
      </c>
      <c r="H465" s="3">
        <v>9311.2777889999998</v>
      </c>
      <c r="I465" s="3">
        <v>205.728702</v>
      </c>
      <c r="J465">
        <v>3.0606000000000001E-2</v>
      </c>
      <c r="K465" t="e">
        <f>VLOOKUP(A465,Channel_xs_widths!$D$2:$E$279,2,FALSE)</f>
        <v>#N/A</v>
      </c>
      <c r="O465" s="3">
        <v>-1007.616374</v>
      </c>
      <c r="P465"/>
      <c r="R465" s="16"/>
      <c r="S465" s="6">
        <v>-122.010429</v>
      </c>
      <c r="T465" s="6">
        <v>36.778902000000002</v>
      </c>
      <c r="U465">
        <v>6.3628000000000004E-2</v>
      </c>
      <c r="V465" s="5">
        <v>31536.277300000002</v>
      </c>
      <c r="W465">
        <v>368.62051997499998</v>
      </c>
      <c r="Z465" s="3"/>
      <c r="AA465" s="2"/>
      <c r="AB465" s="2"/>
    </row>
    <row r="466" spans="1:28">
      <c r="A466" s="5">
        <v>9315.5007000000005</v>
      </c>
      <c r="B466" s="3">
        <v>-369.76360099999999</v>
      </c>
      <c r="F466" s="2">
        <v>-121.862611</v>
      </c>
      <c r="G466" s="2">
        <v>36.797376999999997</v>
      </c>
      <c r="H466" s="3">
        <v>9333.6173120000003</v>
      </c>
      <c r="I466" s="3">
        <v>205.728826</v>
      </c>
      <c r="J466">
        <v>3.0661000000000001E-2</v>
      </c>
      <c r="K466" t="e">
        <f>VLOOKUP(A466,Channel_xs_widths!$D$2:$E$279,2,FALSE)</f>
        <v>#N/A</v>
      </c>
      <c r="O466" s="3">
        <v>-1010.572864</v>
      </c>
      <c r="P466"/>
      <c r="R466" s="16"/>
      <c r="S466" s="6">
        <v>-122.01221</v>
      </c>
      <c r="T466" s="6">
        <v>36.780037</v>
      </c>
      <c r="U466">
        <v>2.3251999999999998E-2</v>
      </c>
      <c r="V466" s="5">
        <v>31739.9146</v>
      </c>
      <c r="W466">
        <v>394.955486173</v>
      </c>
      <c r="Z466" s="3"/>
      <c r="AA466" s="2"/>
      <c r="AB466" s="2"/>
    </row>
    <row r="467" spans="1:28">
      <c r="A467" s="5">
        <v>9326.6645000000008</v>
      </c>
      <c r="B467" s="3">
        <v>-370.06222000000002</v>
      </c>
      <c r="F467" s="2">
        <v>-121.862667</v>
      </c>
      <c r="G467" s="2">
        <v>36.797286999999997</v>
      </c>
      <c r="H467" s="3">
        <v>9344.7851329999994</v>
      </c>
      <c r="I467" s="3">
        <v>205.72891799999999</v>
      </c>
      <c r="J467">
        <v>2.4298E-2</v>
      </c>
      <c r="K467" t="e">
        <f>VLOOKUP(A467,Channel_xs_widths!$D$2:$E$279,2,FALSE)</f>
        <v>#N/A</v>
      </c>
      <c r="O467" s="3">
        <v>-1011.708225</v>
      </c>
      <c r="P467"/>
      <c r="R467" s="16"/>
      <c r="S467" s="6">
        <v>-122.013694</v>
      </c>
      <c r="T467" s="6">
        <v>36.781334999999999</v>
      </c>
      <c r="U467">
        <v>2.4634E-2</v>
      </c>
      <c r="V467" s="5">
        <v>31937.88</v>
      </c>
      <c r="W467">
        <v>231.16669920300001</v>
      </c>
      <c r="Z467" s="3"/>
      <c r="AA467" s="2"/>
      <c r="AB467" s="2"/>
    </row>
    <row r="468" spans="1:28">
      <c r="A468" s="5">
        <v>9337.8282999999992</v>
      </c>
      <c r="B468" s="3">
        <v>-370.30611199999998</v>
      </c>
      <c r="F468" s="2">
        <v>-121.862723</v>
      </c>
      <c r="G468" s="2">
        <v>36.797196999999997</v>
      </c>
      <c r="H468" s="3">
        <v>9355.9516270000004</v>
      </c>
      <c r="I468" s="3">
        <v>205.72898000000001</v>
      </c>
      <c r="J468">
        <v>3.6852000000000003E-2</v>
      </c>
      <c r="K468" t="e">
        <f>VLOOKUP(A468,Channel_xs_widths!$D$2:$E$279,2,FALSE)</f>
        <v>#N/A</v>
      </c>
      <c r="O468" s="3">
        <v>-1021.3598019999999</v>
      </c>
      <c r="P468"/>
      <c r="R468" s="16"/>
      <c r="S468" s="6">
        <v>-122.01554899999999</v>
      </c>
      <c r="T468" s="6">
        <v>36.782417000000002</v>
      </c>
      <c r="U468">
        <v>5.7735000000000002E-2</v>
      </c>
      <c r="V468" s="5">
        <v>32144.7228</v>
      </c>
      <c r="W468">
        <v>194.08465095099999</v>
      </c>
      <c r="Z468" s="3"/>
      <c r="AA468" s="2"/>
      <c r="AB468" s="2"/>
    </row>
    <row r="469" spans="1:28">
      <c r="A469" s="5">
        <v>9366.0136999999995</v>
      </c>
      <c r="B469" s="3">
        <v>-371.51229899999998</v>
      </c>
      <c r="F469" s="2">
        <v>-121.862945</v>
      </c>
      <c r="G469" s="2">
        <v>36.797016999999997</v>
      </c>
      <c r="H469" s="3">
        <v>9384.1627879999996</v>
      </c>
      <c r="I469" s="3">
        <v>224.124977</v>
      </c>
      <c r="J469">
        <v>4.2795E-2</v>
      </c>
      <c r="K469" t="e">
        <f>VLOOKUP(A469,Channel_xs_widths!$D$2:$E$279,2,FALSE)</f>
        <v>#N/A</v>
      </c>
      <c r="O469" s="3">
        <v>-1028.733168</v>
      </c>
      <c r="P469"/>
      <c r="R469" s="16"/>
      <c r="S469" s="6">
        <v>-122.01755199999999</v>
      </c>
      <c r="T469" s="6">
        <v>36.783017000000001</v>
      </c>
      <c r="U469">
        <v>2.8745E-2</v>
      </c>
      <c r="V469" s="5">
        <v>32337.720600000001</v>
      </c>
      <c r="W469">
        <v>280.62558773199999</v>
      </c>
      <c r="Z469" s="3"/>
      <c r="AA469" s="2"/>
      <c r="AB469" s="2"/>
    </row>
    <row r="470" spans="1:28">
      <c r="A470" s="5">
        <v>9366.0136999999995</v>
      </c>
      <c r="B470" s="3">
        <v>-371.51229899999998</v>
      </c>
      <c r="F470" s="2">
        <v>-121.862945</v>
      </c>
      <c r="G470" s="2">
        <v>36.797016999999997</v>
      </c>
      <c r="H470" s="3">
        <v>9384.1627879999996</v>
      </c>
      <c r="I470" s="3">
        <v>180</v>
      </c>
      <c r="J470">
        <v>3.9040999999999999E-2</v>
      </c>
      <c r="K470" t="e">
        <f>VLOOKUP(A470,Channel_xs_widths!$D$2:$E$279,2,FALSE)</f>
        <v>#N/A</v>
      </c>
      <c r="O470" s="3">
        <v>-1030.692505</v>
      </c>
      <c r="P470"/>
      <c r="R470" s="16"/>
      <c r="S470" s="6">
        <v>-122.01955599999999</v>
      </c>
      <c r="T470" s="6">
        <v>36.783979000000002</v>
      </c>
      <c r="U470">
        <v>1.2175E-2</v>
      </c>
      <c r="V470" s="5">
        <v>32546.298599999998</v>
      </c>
      <c r="W470">
        <v>204.41461003399999</v>
      </c>
      <c r="Z470" s="3"/>
      <c r="AA470" s="2"/>
      <c r="AB470" s="2"/>
    </row>
    <row r="471" spans="1:28">
      <c r="A471" s="5">
        <v>9408.2918000000009</v>
      </c>
      <c r="B471" s="3">
        <v>-373.16287199999999</v>
      </c>
      <c r="F471" s="2">
        <v>-121.86327900000001</v>
      </c>
      <c r="G471" s="2">
        <v>36.796745999999999</v>
      </c>
      <c r="H471" s="3">
        <v>9426.4730999999992</v>
      </c>
      <c r="I471" s="3">
        <v>224.12523200000001</v>
      </c>
      <c r="J471">
        <v>3.9040999999999999E-2</v>
      </c>
      <c r="K471">
        <f>VLOOKUP(A471,Channel_xs_widths!$D$2:$E$279,2,FALSE)</f>
        <v>410.02192104699998</v>
      </c>
      <c r="O471" s="3">
        <v>-1037.195984</v>
      </c>
      <c r="P471"/>
      <c r="R471" s="16"/>
      <c r="S471" s="6">
        <v>-122.021559</v>
      </c>
      <c r="T471" s="6">
        <v>36.784714999999998</v>
      </c>
      <c r="U471">
        <v>4.0231000000000003E-2</v>
      </c>
      <c r="V471" s="5">
        <v>32744.035899999999</v>
      </c>
      <c r="W471">
        <v>185.98375765700001</v>
      </c>
      <c r="Z471" s="3"/>
      <c r="AA471" s="2"/>
      <c r="AB471" s="2"/>
    </row>
    <row r="472" spans="1:28">
      <c r="A472" s="5">
        <v>9408.2918000000009</v>
      </c>
      <c r="B472" s="3">
        <v>-373.16287199999999</v>
      </c>
      <c r="F472" s="2">
        <v>-121.86327900000001</v>
      </c>
      <c r="G472" s="2">
        <v>36.796745999999999</v>
      </c>
      <c r="H472" s="3">
        <v>9426.4730999999992</v>
      </c>
      <c r="I472" s="3">
        <v>111.77381</v>
      </c>
      <c r="J472">
        <v>4.5268999999999997E-2</v>
      </c>
      <c r="O472" s="3">
        <v>-1047.424665</v>
      </c>
      <c r="P472"/>
      <c r="R472" s="16"/>
      <c r="S472" s="6">
        <v>-122.023563</v>
      </c>
      <c r="T472" s="6">
        <v>36.784694999999999</v>
      </c>
      <c r="U472">
        <v>1.4059999999999999E-3</v>
      </c>
      <c r="V472" s="5">
        <v>32924.826399999998</v>
      </c>
      <c r="W472">
        <v>165.832742225</v>
      </c>
      <c r="Z472" s="3"/>
      <c r="AA472" s="2"/>
      <c r="AB472" s="2"/>
    </row>
    <row r="473" spans="1:28">
      <c r="A473" s="5">
        <v>9422.3845000000001</v>
      </c>
      <c r="B473" s="3">
        <v>-372.524902</v>
      </c>
      <c r="F473" s="2">
        <v>-121.86339099999999</v>
      </c>
      <c r="G473" s="2">
        <v>36.796655999999999</v>
      </c>
      <c r="H473" s="3">
        <v>9440.5802490000005</v>
      </c>
      <c r="I473" s="3">
        <v>224.12543700000001</v>
      </c>
      <c r="J473">
        <v>3.3447999999999999E-2</v>
      </c>
      <c r="K473" t="e">
        <f>VLOOKUP(A473,Channel_xs_widths!$D$2:$E$279,2,FALSE)</f>
        <v>#N/A</v>
      </c>
      <c r="O473" s="3">
        <v>-1054.8195390000001</v>
      </c>
      <c r="P473"/>
      <c r="R473" s="16"/>
      <c r="S473" s="6">
        <v>-122.02589999999999</v>
      </c>
      <c r="T473" s="6">
        <v>36.784368999999998</v>
      </c>
      <c r="U473">
        <v>1.0522E-2</v>
      </c>
      <c r="V473" s="5">
        <v>33142.6227</v>
      </c>
      <c r="W473">
        <v>171.46299051</v>
      </c>
      <c r="Z473" s="3"/>
      <c r="AA473" s="2"/>
      <c r="AB473" s="2"/>
    </row>
    <row r="474" spans="1:28">
      <c r="A474" s="5">
        <v>9450.57</v>
      </c>
      <c r="B474" s="3">
        <v>-374.57699600000001</v>
      </c>
      <c r="F474" s="2">
        <v>-121.863613</v>
      </c>
      <c r="G474" s="2">
        <v>36.796475999999998</v>
      </c>
      <c r="H474" s="3">
        <v>9468.8403109999999</v>
      </c>
      <c r="I474" s="3">
        <v>224.12558999999999</v>
      </c>
      <c r="J474">
        <v>7.2806999999999997E-2</v>
      </c>
      <c r="K474" t="e">
        <f>VLOOKUP(A474,Channel_xs_widths!$D$2:$E$279,2,FALSE)</f>
        <v>#N/A</v>
      </c>
      <c r="O474" s="3">
        <v>-1059.2438440000001</v>
      </c>
      <c r="P474"/>
      <c r="R474" s="16"/>
      <c r="S474" s="6">
        <v>-122.02790400000001</v>
      </c>
      <c r="T474" s="6">
        <v>36.783653000000001</v>
      </c>
      <c r="U474">
        <v>2.3212E-2</v>
      </c>
      <c r="V474" s="5">
        <v>33340.717199999999</v>
      </c>
      <c r="W474">
        <v>222.88467462</v>
      </c>
      <c r="Z474" s="3"/>
      <c r="AA474" s="2"/>
      <c r="AB474" s="2"/>
    </row>
    <row r="475" spans="1:28">
      <c r="A475" s="5">
        <v>9450.57</v>
      </c>
      <c r="B475" s="3">
        <v>-374.57699600000001</v>
      </c>
      <c r="F475" s="2">
        <v>-121.863613</v>
      </c>
      <c r="G475" s="2">
        <v>36.796475999999998</v>
      </c>
      <c r="H475" s="3">
        <v>9468.8403109999999</v>
      </c>
      <c r="I475" s="3">
        <v>258.20479599999999</v>
      </c>
      <c r="J475">
        <v>3.8860000000000001E-3</v>
      </c>
      <c r="K475" t="e">
        <f>VLOOKUP(A475,Channel_xs_widths!$D$2:$E$279,2,FALSE)</f>
        <v>#N/A</v>
      </c>
      <c r="O475" s="3">
        <v>-1063.9812830000001</v>
      </c>
      <c r="P475"/>
      <c r="R475" s="16"/>
      <c r="S475" s="6">
        <v>-122.029796</v>
      </c>
      <c r="T475" s="6">
        <v>36.782777000000003</v>
      </c>
      <c r="U475">
        <v>1.6178000000000001E-2</v>
      </c>
      <c r="V475" s="5">
        <v>33542.170899999997</v>
      </c>
      <c r="W475">
        <v>382.44754515300002</v>
      </c>
      <c r="Z475" s="3"/>
      <c r="AA475" s="2"/>
      <c r="AB475" s="2"/>
    </row>
    <row r="476" spans="1:28">
      <c r="A476" s="5">
        <v>9478.7554</v>
      </c>
      <c r="B476" s="3">
        <v>-374.68652300000002</v>
      </c>
      <c r="F476" s="2">
        <v>-121.86383600000001</v>
      </c>
      <c r="G476" s="2">
        <v>36.796295999999998</v>
      </c>
      <c r="H476" s="3">
        <v>9497.0260109999999</v>
      </c>
      <c r="I476" s="3">
        <v>224.12579400000001</v>
      </c>
      <c r="J476">
        <v>3.5597999999999998E-2</v>
      </c>
      <c r="K476" t="e">
        <f>VLOOKUP(A476,Channel_xs_widths!$D$2:$E$279,2,FALSE)</f>
        <v>#N/A</v>
      </c>
      <c r="O476" s="3">
        <v>-1079.15354</v>
      </c>
      <c r="P476"/>
      <c r="R476" s="16"/>
      <c r="S476" s="6">
        <v>-122.031243</v>
      </c>
      <c r="T476" s="6">
        <v>36.781551</v>
      </c>
      <c r="U476">
        <v>9.1400000000000006E-3</v>
      </c>
      <c r="V476" s="5">
        <v>33735.363499999999</v>
      </c>
      <c r="W476">
        <v>414.39062285</v>
      </c>
      <c r="Z476" s="3"/>
      <c r="AA476" s="2"/>
      <c r="AB476" s="2"/>
    </row>
    <row r="477" spans="1:28">
      <c r="A477" s="5">
        <v>9488.9966000000004</v>
      </c>
      <c r="B477" s="3">
        <v>-375.944908</v>
      </c>
      <c r="F477" s="2">
        <v>-121.863947</v>
      </c>
      <c r="G477" s="2">
        <v>36.796272999999999</v>
      </c>
      <c r="H477" s="3">
        <v>9507.3441480000001</v>
      </c>
      <c r="I477" s="3">
        <v>255.19186500000001</v>
      </c>
      <c r="J477">
        <v>4.8681000000000002E-2</v>
      </c>
      <c r="K477" t="e">
        <f>VLOOKUP(A477,Channel_xs_widths!$D$2:$E$279,2,FALSE)</f>
        <v>#N/A</v>
      </c>
      <c r="O477" s="3">
        <v>-1085.25944</v>
      </c>
      <c r="P477"/>
      <c r="R477" s="16"/>
      <c r="S477" s="6">
        <v>-122.03330200000001</v>
      </c>
      <c r="T477" s="6">
        <v>36.778630999999997</v>
      </c>
      <c r="U477">
        <v>7.7636999999999998E-2</v>
      </c>
      <c r="V477" s="5">
        <v>34135.249600000003</v>
      </c>
      <c r="W477">
        <v>298.83340739200003</v>
      </c>
      <c r="Z477" s="3"/>
      <c r="AA477" s="2"/>
      <c r="AB477" s="2"/>
    </row>
    <row r="478" spans="1:28">
      <c r="A478" s="5">
        <v>9519.7199000000001</v>
      </c>
      <c r="B478" s="3">
        <v>-376.680725</v>
      </c>
      <c r="F478" s="2">
        <v>-121.86428100000001</v>
      </c>
      <c r="G478" s="2">
        <v>36.796205999999998</v>
      </c>
      <c r="H478" s="3">
        <v>9538.0763160000006</v>
      </c>
      <c r="I478" s="3">
        <v>255.19200699999999</v>
      </c>
      <c r="J478">
        <v>2.3949999999999999E-2</v>
      </c>
      <c r="K478" t="e">
        <f>VLOOKUP(A478,Channel_xs_widths!$D$2:$E$279,2,FALSE)</f>
        <v>#N/A</v>
      </c>
      <c r="O478" s="3">
        <v>-1097.4732670000001</v>
      </c>
      <c r="P478"/>
      <c r="R478" s="16"/>
      <c r="S478" s="6">
        <v>-122.03474900000001</v>
      </c>
      <c r="T478" s="6">
        <v>36.777279</v>
      </c>
      <c r="U478">
        <v>4.8904999999999997E-2</v>
      </c>
      <c r="V478" s="5">
        <v>34338.068299999999</v>
      </c>
      <c r="W478">
        <v>298.19404046099999</v>
      </c>
      <c r="Z478" s="3"/>
      <c r="AA478" s="2"/>
      <c r="AB478" s="2"/>
    </row>
    <row r="479" spans="1:28">
      <c r="A479" s="5">
        <v>9519.7199000000001</v>
      </c>
      <c r="B479" s="3">
        <v>-376.680725</v>
      </c>
      <c r="F479" s="2">
        <v>-121.86428100000001</v>
      </c>
      <c r="G479" s="2">
        <v>36.796205999999998</v>
      </c>
      <c r="H479" s="3">
        <v>9538.0763160000006</v>
      </c>
      <c r="I479" s="3">
        <v>172.82567599999999</v>
      </c>
      <c r="J479">
        <v>2.13E-4</v>
      </c>
      <c r="K479" t="e">
        <f>VLOOKUP(A479,Channel_xs_widths!$D$2:$E$279,2,FALSE)</f>
        <v>#N/A</v>
      </c>
      <c r="O479" s="3">
        <v>-1103.4661410000001</v>
      </c>
      <c r="P479"/>
      <c r="R479" s="16"/>
      <c r="S479" s="6">
        <v>-122.036586</v>
      </c>
      <c r="T479" s="6">
        <v>36.776502000000001</v>
      </c>
      <c r="U479">
        <v>2.0466999999999999E-2</v>
      </c>
      <c r="V479" s="5">
        <v>34523.358099999998</v>
      </c>
      <c r="W479">
        <v>520.76902732500002</v>
      </c>
      <c r="Z479" s="3"/>
      <c r="AA479" s="2"/>
      <c r="AB479" s="2"/>
    </row>
    <row r="480" spans="1:28">
      <c r="A480" s="5">
        <v>9550.4433000000008</v>
      </c>
      <c r="B480" s="3">
        <v>-376.68727100000001</v>
      </c>
      <c r="F480" s="2">
        <v>-121.864615</v>
      </c>
      <c r="G480" s="2">
        <v>36.796137999999999</v>
      </c>
      <c r="H480" s="3">
        <v>9568.7996980000007</v>
      </c>
      <c r="I480" s="3">
        <v>255.19222099999999</v>
      </c>
      <c r="J480">
        <v>9.7940000000000006E-3</v>
      </c>
      <c r="K480" t="e">
        <f>VLOOKUP(A480,Channel_xs_widths!$D$2:$E$279,2,FALSE)</f>
        <v>#N/A</v>
      </c>
      <c r="O480" s="3">
        <v>-1109.1010739999999</v>
      </c>
      <c r="P480"/>
      <c r="R480" s="16"/>
      <c r="S480" s="6">
        <v>-122.037699</v>
      </c>
      <c r="T480" s="6">
        <v>36.775025999999997</v>
      </c>
      <c r="U480">
        <v>1.7933000000000001E-2</v>
      </c>
      <c r="V480" s="5">
        <v>34732.481399999997</v>
      </c>
      <c r="W480">
        <v>391.57586418199998</v>
      </c>
      <c r="Z480" s="3"/>
      <c r="AA480" s="2"/>
      <c r="AB480" s="2"/>
    </row>
    <row r="481" spans="1:28">
      <c r="A481" s="5">
        <v>9560.6844000000001</v>
      </c>
      <c r="B481" s="3">
        <v>-377.08195000000001</v>
      </c>
      <c r="F481" s="2">
        <v>-121.864726</v>
      </c>
      <c r="G481" s="2">
        <v>36.796115</v>
      </c>
      <c r="H481" s="3">
        <v>9579.0484319999996</v>
      </c>
      <c r="I481" s="3">
        <v>255.192363</v>
      </c>
      <c r="J481">
        <v>3.1223999999999998E-2</v>
      </c>
      <c r="K481" t="e">
        <f>VLOOKUP(A481,Channel_xs_widths!$D$2:$E$279,2,FALSE)</f>
        <v>#N/A</v>
      </c>
      <c r="O481" s="3">
        <v>-1114.064087</v>
      </c>
      <c r="P481"/>
      <c r="R481" s="16"/>
      <c r="S481" s="6">
        <v>-122.03909</v>
      </c>
      <c r="T481" s="6">
        <v>36.773764999999997</v>
      </c>
      <c r="U481">
        <v>3.0224000000000001E-2</v>
      </c>
      <c r="V481" s="5">
        <v>34926.7598</v>
      </c>
      <c r="W481">
        <v>378.21464822399997</v>
      </c>
      <c r="Z481" s="3"/>
      <c r="AA481" s="2"/>
      <c r="AB481" s="2"/>
    </row>
    <row r="482" spans="1:28">
      <c r="A482" s="5">
        <v>9582.9218999999994</v>
      </c>
      <c r="B482" s="3">
        <v>-377.70138500000002</v>
      </c>
      <c r="F482" s="2">
        <v>-121.864949</v>
      </c>
      <c r="G482" s="2">
        <v>36.796025</v>
      </c>
      <c r="H482" s="3">
        <v>9601.2945010000003</v>
      </c>
      <c r="I482" s="3">
        <v>242.599906</v>
      </c>
      <c r="J482">
        <v>3.5985000000000003E-2</v>
      </c>
      <c r="K482">
        <f>VLOOKUP(A482,Channel_xs_widths!$D$2:$E$279,2,FALSE)</f>
        <v>398.92560085899999</v>
      </c>
      <c r="O482" s="3">
        <v>-1125.663147</v>
      </c>
      <c r="P482"/>
      <c r="R482" s="16"/>
      <c r="S482" s="6">
        <v>-122.040009</v>
      </c>
      <c r="T482" s="6">
        <v>36.772142000000002</v>
      </c>
      <c r="U482">
        <v>5.5292000000000001E-2</v>
      </c>
      <c r="V482" s="5">
        <v>35126.432699999998</v>
      </c>
      <c r="W482">
        <v>384.11368796599999</v>
      </c>
      <c r="Z482" s="3"/>
      <c r="AA482" s="2"/>
      <c r="AB482" s="2"/>
    </row>
    <row r="483" spans="1:28">
      <c r="A483" s="5">
        <v>9605.1592999999993</v>
      </c>
      <c r="B483" s="3">
        <v>-378.68239299999999</v>
      </c>
      <c r="F483" s="2">
        <v>-121.865172</v>
      </c>
      <c r="G483" s="2">
        <v>36.795935</v>
      </c>
      <c r="H483" s="3">
        <v>9623.5535909999999</v>
      </c>
      <c r="I483" s="3">
        <v>242.60006799999999</v>
      </c>
      <c r="J483">
        <v>3.4755000000000001E-2</v>
      </c>
      <c r="K483" t="e">
        <f>VLOOKUP(A483,Channel_xs_widths!$D$2:$E$279,2,FALSE)</f>
        <v>#N/A</v>
      </c>
      <c r="O483" s="3">
        <v>-1131.40625</v>
      </c>
      <c r="P483"/>
      <c r="R483" s="16"/>
      <c r="S483" s="6">
        <v>-122.04037</v>
      </c>
      <c r="T483" s="6">
        <v>36.770429999999998</v>
      </c>
      <c r="U483">
        <v>4.9697999999999999E-2</v>
      </c>
      <c r="V483" s="5">
        <v>35321.510699999999</v>
      </c>
      <c r="W483">
        <v>380.54477191299998</v>
      </c>
      <c r="Z483" s="3"/>
      <c r="AA483" s="2"/>
      <c r="AB483" s="2"/>
    </row>
    <row r="484" spans="1:28">
      <c r="A484" s="5">
        <v>9616.2780999999995</v>
      </c>
      <c r="B484" s="3">
        <v>-378.86067700000001</v>
      </c>
      <c r="F484" s="2">
        <v>-121.86528300000001</v>
      </c>
      <c r="G484" s="2">
        <v>36.79589</v>
      </c>
      <c r="H484" s="3">
        <v>9634.6737589999993</v>
      </c>
      <c r="I484" s="3">
        <v>242.600189</v>
      </c>
      <c r="J484">
        <v>1.2734000000000001E-2</v>
      </c>
      <c r="K484" t="e">
        <f>VLOOKUP(A484,Channel_xs_widths!$D$2:$E$279,2,FALSE)</f>
        <v>#N/A</v>
      </c>
      <c r="O484" s="3">
        <v>-1141.502808</v>
      </c>
      <c r="P484"/>
      <c r="R484" s="16"/>
      <c r="S484" s="6">
        <v>-122.040092</v>
      </c>
      <c r="T484" s="6">
        <v>36.768628</v>
      </c>
      <c r="U484">
        <v>6.4698000000000006E-2</v>
      </c>
      <c r="V484" s="5">
        <v>35529.271200000003</v>
      </c>
      <c r="W484">
        <v>375.30184294399999</v>
      </c>
      <c r="Z484" s="3"/>
      <c r="AA484" s="2"/>
      <c r="AB484" s="2"/>
    </row>
    <row r="485" spans="1:28">
      <c r="A485" s="5">
        <v>9627.3968000000004</v>
      </c>
      <c r="B485" s="3">
        <v>-378.965576</v>
      </c>
      <c r="F485" s="2">
        <v>-121.86539399999999</v>
      </c>
      <c r="G485" s="2">
        <v>36.795845</v>
      </c>
      <c r="H485" s="3">
        <v>9645.7929970000005</v>
      </c>
      <c r="I485" s="3">
        <v>242.60026999999999</v>
      </c>
      <c r="J485">
        <v>2.8358000000000001E-2</v>
      </c>
      <c r="K485" t="e">
        <f>VLOOKUP(A485,Channel_xs_widths!$D$2:$E$279,2,FALSE)</f>
        <v>#N/A</v>
      </c>
      <c r="O485" s="3">
        <v>-1149.0932009999999</v>
      </c>
      <c r="P485"/>
      <c r="R485" s="16"/>
      <c r="S485" s="6">
        <v>-122.039925</v>
      </c>
      <c r="T485" s="6">
        <v>36.766869999999997</v>
      </c>
      <c r="U485">
        <v>1.8699999999999999E-4</v>
      </c>
      <c r="V485" s="5">
        <v>35727.390200000002</v>
      </c>
      <c r="W485">
        <v>250.93414777999999</v>
      </c>
      <c r="Z485" s="3"/>
      <c r="AA485" s="2"/>
      <c r="AB485" s="2"/>
    </row>
    <row r="486" spans="1:28">
      <c r="A486" s="5">
        <v>9647.4639999999999</v>
      </c>
      <c r="B486" s="3">
        <v>-379.74503399999998</v>
      </c>
      <c r="F486" s="2">
        <v>-121.865617</v>
      </c>
      <c r="G486" s="2">
        <v>36.795819000000002</v>
      </c>
      <c r="H486" s="3">
        <v>9665.87536</v>
      </c>
      <c r="I486" s="3">
        <v>261.13600600000001</v>
      </c>
      <c r="J486">
        <v>1.9415000000000002E-2</v>
      </c>
      <c r="K486" t="e">
        <f>VLOOKUP(A486,Channel_xs_widths!$D$2:$E$279,2,FALSE)</f>
        <v>#N/A</v>
      </c>
      <c r="O486" s="3">
        <v>-1153.803928</v>
      </c>
      <c r="P486"/>
      <c r="R486" s="16"/>
      <c r="S486" s="6">
        <v>-122.03999899999999</v>
      </c>
      <c r="T486" s="6">
        <v>36.765112999999999</v>
      </c>
      <c r="U486">
        <v>6.0537000000000001E-2</v>
      </c>
      <c r="V486" s="5">
        <v>35925.875800000002</v>
      </c>
      <c r="W486">
        <v>226.41300731199999</v>
      </c>
      <c r="Z486" s="3"/>
      <c r="AA486" s="2"/>
      <c r="AB486" s="2"/>
    </row>
    <row r="487" spans="1:28">
      <c r="A487" s="5">
        <v>9677.5648999999994</v>
      </c>
      <c r="B487" s="3">
        <v>-379.939571</v>
      </c>
      <c r="F487" s="2">
        <v>-121.865951</v>
      </c>
      <c r="G487" s="2">
        <v>36.795780999999998</v>
      </c>
      <c r="H487" s="3">
        <v>9695.9768440000007</v>
      </c>
      <c r="I487" s="3">
        <v>261.13617599999998</v>
      </c>
      <c r="J487">
        <v>1.0833000000000001E-2</v>
      </c>
      <c r="K487" t="e">
        <f>VLOOKUP(A487,Channel_xs_widths!$D$2:$E$279,2,FALSE)</f>
        <v>#N/A</v>
      </c>
      <c r="O487" s="3">
        <v>-1160.1873780000001</v>
      </c>
      <c r="P487"/>
      <c r="R487" s="16"/>
      <c r="S487" s="6">
        <v>-122.039703</v>
      </c>
      <c r="T487" s="6">
        <v>36.763219999999997</v>
      </c>
      <c r="U487">
        <v>3.4296E-2</v>
      </c>
      <c r="V487" s="5">
        <v>36139.125</v>
      </c>
      <c r="W487">
        <v>292.12474580499998</v>
      </c>
      <c r="Z487" s="3"/>
      <c r="AA487" s="2"/>
      <c r="AB487" s="2"/>
    </row>
    <row r="488" spans="1:28">
      <c r="A488" s="5">
        <v>9697.6321000000007</v>
      </c>
      <c r="B488" s="3">
        <v>-380.28849300000002</v>
      </c>
      <c r="F488" s="2">
        <v>-121.866173</v>
      </c>
      <c r="G488" s="2">
        <v>36.795755</v>
      </c>
      <c r="H488" s="3">
        <v>9716.0471219999999</v>
      </c>
      <c r="I488" s="3">
        <v>261.136347</v>
      </c>
      <c r="J488">
        <v>2.6877999999999999E-2</v>
      </c>
      <c r="K488" t="e">
        <f>VLOOKUP(A488,Channel_xs_widths!$D$2:$E$279,2,FALSE)</f>
        <v>#N/A</v>
      </c>
      <c r="O488" s="3">
        <v>-1165.6312660000001</v>
      </c>
      <c r="P488"/>
      <c r="R488" s="16"/>
      <c r="S488" s="6">
        <v>-122.03881199999999</v>
      </c>
      <c r="T488" s="6">
        <v>36.761687999999999</v>
      </c>
      <c r="U488">
        <v>2.3389999999999999E-3</v>
      </c>
      <c r="V488" s="5">
        <v>36329.816099999996</v>
      </c>
      <c r="W488">
        <v>340.10785190899998</v>
      </c>
      <c r="Z488" s="3"/>
      <c r="AA488" s="2"/>
      <c r="AB488" s="2"/>
    </row>
    <row r="489" spans="1:28">
      <c r="A489" s="5">
        <v>9707.8732999999993</v>
      </c>
      <c r="B489" s="3">
        <v>-380.75419599999998</v>
      </c>
      <c r="F489" s="2">
        <v>-121.866285</v>
      </c>
      <c r="G489" s="2">
        <v>36.795732000000001</v>
      </c>
      <c r="H489" s="3">
        <v>9726.2988810000006</v>
      </c>
      <c r="I489" s="3">
        <v>255.19337100000001</v>
      </c>
      <c r="J489">
        <v>2.8575E-2</v>
      </c>
      <c r="K489" t="e">
        <f>VLOOKUP(A489,Channel_xs_widths!$D$2:$E$279,2,FALSE)</f>
        <v>#N/A</v>
      </c>
      <c r="O489" s="3">
        <v>-1171.356567</v>
      </c>
      <c r="P489"/>
      <c r="R489" s="16"/>
      <c r="S489" s="6">
        <v>-122.03743900000001</v>
      </c>
      <c r="T489" s="6">
        <v>36.760246000000002</v>
      </c>
      <c r="U489">
        <v>8.8649999999999996E-3</v>
      </c>
      <c r="V489" s="5">
        <v>36531.756800000003</v>
      </c>
      <c r="W489">
        <v>365.27296639600002</v>
      </c>
      <c r="Z489" s="3"/>
      <c r="AA489" s="2"/>
      <c r="AB489" s="2"/>
    </row>
    <row r="490" spans="1:28">
      <c r="A490" s="5">
        <v>9738.5969000000005</v>
      </c>
      <c r="B490" s="3">
        <v>-381.459045</v>
      </c>
      <c r="F490" s="2">
        <v>-121.866619</v>
      </c>
      <c r="G490" s="2">
        <v>36.795665</v>
      </c>
      <c r="H490" s="3">
        <v>9757.0305100000005</v>
      </c>
      <c r="I490" s="3">
        <v>255.193513</v>
      </c>
      <c r="J490">
        <v>2.2942000000000001E-2</v>
      </c>
      <c r="K490" t="e">
        <f>VLOOKUP(A490,Channel_xs_widths!$D$2:$E$279,2,FALSE)</f>
        <v>#N/A</v>
      </c>
      <c r="O490" s="3">
        <v>-1177.610596</v>
      </c>
      <c r="P490"/>
      <c r="R490" s="16"/>
      <c r="S490" s="6">
        <v>-122.03636299999999</v>
      </c>
      <c r="T490" s="6">
        <v>36.758803999999998</v>
      </c>
      <c r="U490">
        <v>9.0923000000000004E-2</v>
      </c>
      <c r="V490" s="5">
        <v>36731.3413</v>
      </c>
      <c r="W490">
        <v>255.01242560899999</v>
      </c>
      <c r="Z490" s="3"/>
      <c r="AA490" s="2"/>
      <c r="AB490" s="2"/>
    </row>
    <row r="491" spans="1:28">
      <c r="A491" s="5">
        <v>9738.5969000000005</v>
      </c>
      <c r="B491" s="3">
        <v>-381.459045</v>
      </c>
      <c r="F491" s="2">
        <v>-121.866619</v>
      </c>
      <c r="G491" s="2">
        <v>36.795665</v>
      </c>
      <c r="H491" s="3">
        <v>9757.0305100000005</v>
      </c>
      <c r="I491" s="3">
        <v>180</v>
      </c>
      <c r="J491">
        <v>1.4628E-2</v>
      </c>
      <c r="K491" t="e">
        <f>VLOOKUP(A491,Channel_xs_widths!$D$2:$E$279,2,FALSE)</f>
        <v>#N/A</v>
      </c>
      <c r="O491" s="3">
        <v>-1182.0893349999999</v>
      </c>
      <c r="P491"/>
      <c r="R491" s="16"/>
      <c r="S491" s="6">
        <v>-122.034527</v>
      </c>
      <c r="T491" s="6">
        <v>36.758082999999999</v>
      </c>
      <c r="U491">
        <v>2.1343999999999998E-2</v>
      </c>
      <c r="V491" s="5">
        <v>36915.395100000002</v>
      </c>
      <c r="W491">
        <v>250.817173572</v>
      </c>
      <c r="Z491" s="3"/>
      <c r="AA491" s="2"/>
      <c r="AB491" s="2"/>
    </row>
    <row r="492" spans="1:28">
      <c r="A492" s="5">
        <v>9769.3204000000005</v>
      </c>
      <c r="B492" s="3">
        <v>-381.90846299999998</v>
      </c>
      <c r="F492" s="2">
        <v>-121.866952</v>
      </c>
      <c r="G492" s="2">
        <v>36.795597000000001</v>
      </c>
      <c r="H492" s="3">
        <v>9787.7573649999995</v>
      </c>
      <c r="I492" s="3">
        <v>255.193726</v>
      </c>
      <c r="J492">
        <v>1.7781000000000002E-2</v>
      </c>
      <c r="K492" t="e">
        <f>VLOOKUP(A492,Channel_xs_widths!$D$2:$E$279,2,FALSE)</f>
        <v>#N/A</v>
      </c>
      <c r="O492" s="3">
        <v>-1200.819747</v>
      </c>
      <c r="P492"/>
      <c r="R492" s="16"/>
      <c r="S492" s="6">
        <v>-122.03306499999999</v>
      </c>
      <c r="T492" s="6">
        <v>36.754838999999997</v>
      </c>
      <c r="U492">
        <v>7.4660000000000004E-2</v>
      </c>
      <c r="V492" s="5">
        <v>37313.185700000002</v>
      </c>
      <c r="W492">
        <v>422.732028555</v>
      </c>
      <c r="Z492" s="3"/>
      <c r="AA492" s="2"/>
      <c r="AB492" s="2"/>
    </row>
    <row r="493" spans="1:28">
      <c r="A493" s="5">
        <v>9779.5616000000009</v>
      </c>
      <c r="B493" s="3">
        <v>-382.18745899999999</v>
      </c>
      <c r="F493" s="2">
        <v>-121.867064</v>
      </c>
      <c r="G493" s="2">
        <v>36.795574999999999</v>
      </c>
      <c r="H493" s="3">
        <v>9798.0023590000001</v>
      </c>
      <c r="I493" s="3">
        <v>255.19386800000001</v>
      </c>
      <c r="J493">
        <v>4.4752E-2</v>
      </c>
      <c r="K493">
        <f>VLOOKUP(A493,Channel_xs_widths!$D$2:$E$279,2,FALSE)</f>
        <v>421.61874659400002</v>
      </c>
      <c r="O493" s="3">
        <v>-1208.7193380000001</v>
      </c>
      <c r="P493"/>
      <c r="R493" s="16"/>
      <c r="S493" s="6">
        <v>-122.032184</v>
      </c>
      <c r="T493" s="6">
        <v>36.753216000000002</v>
      </c>
      <c r="U493">
        <v>2.4229999999999998E-3</v>
      </c>
      <c r="V493" s="5">
        <v>37512.307800000002</v>
      </c>
      <c r="W493">
        <v>468.59363453899999</v>
      </c>
      <c r="Z493" s="3"/>
      <c r="AA493" s="2"/>
      <c r="AB493" s="2"/>
    </row>
    <row r="494" spans="1:28">
      <c r="A494" s="5">
        <v>9799.4244999999992</v>
      </c>
      <c r="B494" s="3">
        <v>-383.25568600000003</v>
      </c>
      <c r="F494" s="2">
        <v>-121.86728600000001</v>
      </c>
      <c r="G494" s="2">
        <v>36.795574999999999</v>
      </c>
      <c r="H494" s="3">
        <v>9817.8939680000003</v>
      </c>
      <c r="I494" s="3">
        <v>269.32142399999998</v>
      </c>
      <c r="J494">
        <v>5.2574999999999997E-2</v>
      </c>
      <c r="K494" t="e">
        <f>VLOOKUP(A494,Channel_xs_widths!$D$2:$E$279,2,FALSE)</f>
        <v>#N/A</v>
      </c>
      <c r="O494" s="3">
        <v>-1211.4205320000001</v>
      </c>
      <c r="P494"/>
      <c r="R494" s="16"/>
      <c r="S494" s="6">
        <v>-122.03090899999999</v>
      </c>
      <c r="T494" s="6">
        <v>36.751728999999997</v>
      </c>
      <c r="U494">
        <v>5.3119999999999999E-3</v>
      </c>
      <c r="V494" s="5">
        <v>37714.184699999998</v>
      </c>
      <c r="W494">
        <v>515.95627439700002</v>
      </c>
      <c r="Z494" s="3"/>
      <c r="AA494" s="2"/>
      <c r="AB494" s="2"/>
    </row>
    <row r="495" spans="1:28">
      <c r="A495" s="5">
        <v>9829.2188999999998</v>
      </c>
      <c r="B495" s="3">
        <v>-384.79819700000002</v>
      </c>
      <c r="F495" s="2">
        <v>-121.86762</v>
      </c>
      <c r="G495" s="2">
        <v>36.795574999999999</v>
      </c>
      <c r="H495" s="3">
        <v>9847.7282250000007</v>
      </c>
      <c r="I495" s="3">
        <v>269.32159100000001</v>
      </c>
      <c r="J495">
        <v>3.6396999999999999E-2</v>
      </c>
      <c r="K495" t="e">
        <f>VLOOKUP(A495,Channel_xs_widths!$D$2:$E$279,2,FALSE)</f>
        <v>#N/A</v>
      </c>
      <c r="O495" s="3">
        <v>-1222.8597010000001</v>
      </c>
      <c r="P495"/>
      <c r="R495" s="16"/>
      <c r="S495" s="6">
        <v>-122.026791</v>
      </c>
      <c r="T495" s="6">
        <v>36.750332</v>
      </c>
      <c r="U495">
        <v>5.2329999999999998E-3</v>
      </c>
      <c r="V495" s="5">
        <v>38125.210599999999</v>
      </c>
      <c r="W495">
        <v>587.79524639199997</v>
      </c>
      <c r="Z495" s="3"/>
      <c r="AA495" s="2"/>
      <c r="AB495" s="2"/>
    </row>
    <row r="496" spans="1:28">
      <c r="A496" s="5">
        <v>9859.0131999999994</v>
      </c>
      <c r="B496" s="3">
        <v>-385.42456099999998</v>
      </c>
      <c r="F496" s="2">
        <v>-121.867954</v>
      </c>
      <c r="G496" s="2">
        <v>36.795574999999999</v>
      </c>
      <c r="H496" s="3">
        <v>9877.5291610000004</v>
      </c>
      <c r="I496" s="3">
        <v>269.32179100000002</v>
      </c>
      <c r="J496">
        <v>1.1979E-2</v>
      </c>
      <c r="K496" t="e">
        <f>VLOOKUP(A496,Channel_xs_widths!$D$2:$E$279,2,FALSE)</f>
        <v>#N/A</v>
      </c>
      <c r="O496" s="3">
        <v>-1227.853668</v>
      </c>
      <c r="P496"/>
      <c r="R496" s="16"/>
      <c r="S496" s="6">
        <v>-122.025441</v>
      </c>
      <c r="T496" s="6">
        <v>36.748890000000003</v>
      </c>
      <c r="U496">
        <v>4.6987000000000001E-2</v>
      </c>
      <c r="V496" s="5">
        <v>38325.9064</v>
      </c>
      <c r="W496">
        <v>465.90350759900002</v>
      </c>
      <c r="Z496" s="3"/>
      <c r="AA496" s="2"/>
      <c r="AB496" s="2"/>
    </row>
    <row r="497" spans="1:28">
      <c r="A497" s="5">
        <v>9868.9447</v>
      </c>
      <c r="B497" s="3">
        <v>-385.274089</v>
      </c>
      <c r="F497" s="2">
        <v>-121.868066</v>
      </c>
      <c r="G497" s="2">
        <v>36.795574999999999</v>
      </c>
      <c r="H497" s="3">
        <v>9887.4617519999993</v>
      </c>
      <c r="I497" s="3">
        <v>269.32192400000002</v>
      </c>
      <c r="J497">
        <v>1.4433E-2</v>
      </c>
      <c r="K497" t="e">
        <f>VLOOKUP(A497,Channel_xs_widths!$D$2:$E$279,2,FALSE)</f>
        <v>#N/A</v>
      </c>
      <c r="O497" s="3">
        <v>-1235.067505</v>
      </c>
      <c r="P497"/>
      <c r="R497" s="16"/>
      <c r="S497" s="6">
        <v>-122.024231</v>
      </c>
      <c r="T497" s="6">
        <v>36.747422999999998</v>
      </c>
      <c r="U497">
        <v>2.3094E-2</v>
      </c>
      <c r="V497" s="5">
        <v>38521.804700000001</v>
      </c>
      <c r="W497">
        <v>400.23477630399998</v>
      </c>
      <c r="Z497" s="3"/>
      <c r="AA497" s="2"/>
      <c r="AB497" s="2"/>
    </row>
    <row r="498" spans="1:28">
      <c r="A498" s="5">
        <v>9889.8961999999992</v>
      </c>
      <c r="B498" s="3">
        <v>-385.87028700000002</v>
      </c>
      <c r="F498" s="2">
        <v>-121.86828800000001</v>
      </c>
      <c r="G498" s="2">
        <v>36.795515000000002</v>
      </c>
      <c r="H498" s="3">
        <v>9908.421789</v>
      </c>
      <c r="I498" s="3">
        <v>250.77082200000001</v>
      </c>
      <c r="J498">
        <v>3.5645000000000003E-2</v>
      </c>
      <c r="K498" t="e">
        <f>VLOOKUP(A498,Channel_xs_widths!$D$2:$E$279,2,FALSE)</f>
        <v>#N/A</v>
      </c>
      <c r="O498" s="3">
        <v>-1238.628825</v>
      </c>
      <c r="P498"/>
      <c r="R498" s="16"/>
      <c r="S498" s="6">
        <v>-122.022561</v>
      </c>
      <c r="T498" s="6">
        <v>36.746366999999999</v>
      </c>
      <c r="U498">
        <v>2.5382999999999999E-2</v>
      </c>
      <c r="V498" s="5">
        <v>38714.7068</v>
      </c>
      <c r="W498">
        <v>376.271930849</v>
      </c>
      <c r="Z498" s="3"/>
      <c r="AA498" s="2"/>
      <c r="AB498" s="2"/>
    </row>
    <row r="499" spans="1:28">
      <c r="A499" s="5">
        <v>9921.3235999999997</v>
      </c>
      <c r="B499" s="3">
        <v>-387.14112299999999</v>
      </c>
      <c r="F499" s="2">
        <v>-121.868622</v>
      </c>
      <c r="G499" s="2">
        <v>36.795423999999997</v>
      </c>
      <c r="H499" s="3">
        <v>9939.8748340000002</v>
      </c>
      <c r="I499" s="3">
        <v>250.771007</v>
      </c>
      <c r="J499">
        <v>3.6923999999999998E-2</v>
      </c>
      <c r="K499" t="e">
        <f>VLOOKUP(A499,Channel_xs_widths!$D$2:$E$279,2,FALSE)</f>
        <v>#N/A</v>
      </c>
      <c r="O499" s="3">
        <v>-1246.7738589999999</v>
      </c>
      <c r="P499"/>
      <c r="R499" s="16"/>
      <c r="S499" s="6">
        <v>-122.021711</v>
      </c>
      <c r="T499" s="6">
        <v>36.744563999999997</v>
      </c>
      <c r="U499">
        <v>3.3360000000000001E-2</v>
      </c>
      <c r="V499" s="5">
        <v>38936.161399999997</v>
      </c>
      <c r="W499">
        <v>375.71883469699998</v>
      </c>
      <c r="Z499" s="3"/>
      <c r="AA499" s="2"/>
      <c r="AB499" s="2"/>
    </row>
    <row r="500" spans="1:28">
      <c r="A500" s="5">
        <v>9931.7993999999999</v>
      </c>
      <c r="B500" s="3">
        <v>-387.41752100000002</v>
      </c>
      <c r="F500" s="2">
        <v>-121.86873300000001</v>
      </c>
      <c r="G500" s="2">
        <v>36.795394000000002</v>
      </c>
      <c r="H500" s="3">
        <v>9950.3542730000008</v>
      </c>
      <c r="I500" s="3">
        <v>250.77115499999999</v>
      </c>
      <c r="J500">
        <v>2.1825000000000001E-2</v>
      </c>
      <c r="K500" t="e">
        <f>VLOOKUP(A500,Channel_xs_widths!$D$2:$E$279,2,FALSE)</f>
        <v>#N/A</v>
      </c>
      <c r="O500" s="3">
        <v>-1260.2471619999999</v>
      </c>
      <c r="P500"/>
      <c r="R500" s="16"/>
      <c r="S500" s="6">
        <v>-122.02055799999999</v>
      </c>
      <c r="T500" s="6">
        <v>36.743279999999999</v>
      </c>
      <c r="U500">
        <v>1.0657E-2</v>
      </c>
      <c r="V500" s="5">
        <v>39119.157800000001</v>
      </c>
      <c r="W500">
        <v>322.03632499399998</v>
      </c>
      <c r="Z500" s="3"/>
      <c r="AA500" s="2"/>
      <c r="AB500" s="2"/>
    </row>
    <row r="501" spans="1:28">
      <c r="A501" s="5">
        <v>9952.7510000000002</v>
      </c>
      <c r="B501" s="3">
        <v>-387.82702</v>
      </c>
      <c r="F501" s="2">
        <v>-121.868956</v>
      </c>
      <c r="G501" s="2">
        <v>36.795333999999997</v>
      </c>
      <c r="H501" s="3">
        <v>9971.3098730000002</v>
      </c>
      <c r="I501" s="3">
        <v>250.771266</v>
      </c>
      <c r="J501">
        <v>2.2543000000000001E-2</v>
      </c>
      <c r="K501" t="e">
        <f>VLOOKUP(A501,Channel_xs_widths!$D$2:$E$279,2,FALSE)</f>
        <v>#N/A</v>
      </c>
      <c r="O501" s="3">
        <v>-1261.033285</v>
      </c>
      <c r="P501"/>
      <c r="R501" s="16"/>
      <c r="S501" s="6">
        <v>-122.019445</v>
      </c>
      <c r="T501" s="6">
        <v>36.741680000000002</v>
      </c>
      <c r="U501">
        <v>2.8166E-2</v>
      </c>
      <c r="V501" s="5">
        <v>39325.724699999999</v>
      </c>
      <c r="W501">
        <v>313.72784347200002</v>
      </c>
      <c r="Z501" s="3"/>
      <c r="AA501" s="2"/>
      <c r="AB501" s="2"/>
    </row>
    <row r="502" spans="1:28">
      <c r="A502" s="5">
        <v>9963.2268000000004</v>
      </c>
      <c r="B502" s="3">
        <v>-388.12597699999998</v>
      </c>
      <c r="D502" t="s">
        <v>5</v>
      </c>
      <c r="F502" s="2">
        <v>-121.869067</v>
      </c>
      <c r="G502" s="2">
        <v>36.795304000000002</v>
      </c>
      <c r="H502" s="3">
        <v>9981.7899410000009</v>
      </c>
      <c r="I502" s="3">
        <v>250.771377</v>
      </c>
      <c r="J502">
        <v>3.3676999999999999E-2</v>
      </c>
      <c r="K502" t="e">
        <f>VLOOKUP(A502,Channel_xs_widths!$D$2:$E$279,2,FALSE)</f>
        <v>#N/A</v>
      </c>
      <c r="N502" s="5">
        <f>A502-A210</f>
        <v>5559.5267000000003</v>
      </c>
      <c r="O502" s="3">
        <v>-1277.806071</v>
      </c>
      <c r="P502"/>
      <c r="R502" s="16"/>
      <c r="S502" s="6">
        <v>-122.01955599999999</v>
      </c>
      <c r="T502" s="6">
        <v>36.739877999999997</v>
      </c>
      <c r="U502">
        <v>2.6564000000000001E-2</v>
      </c>
      <c r="V502" s="5">
        <v>39529.249499999998</v>
      </c>
      <c r="W502">
        <v>414.73229689599998</v>
      </c>
      <c r="Z502" s="3"/>
      <c r="AA502" s="2"/>
      <c r="AB502" s="2"/>
    </row>
    <row r="503" spans="1:28">
      <c r="A503" s="5">
        <v>9983.2942000000003</v>
      </c>
      <c r="B503" s="3">
        <v>-388.85561300000001</v>
      </c>
      <c r="F503" s="2">
        <v>-121.86929000000001</v>
      </c>
      <c r="G503" s="2">
        <v>36.795279000000001</v>
      </c>
      <c r="H503" s="3">
        <v>10001.870553999999</v>
      </c>
      <c r="I503" s="3">
        <v>261.13827199999997</v>
      </c>
      <c r="J503">
        <v>3.2878999999999999E-2</v>
      </c>
      <c r="K503">
        <f>VLOOKUP(A503,Channel_xs_widths!$D$2:$E$279,2,FALSE)</f>
        <v>336.05365692300001</v>
      </c>
      <c r="O503" s="3">
        <v>-1279.642456</v>
      </c>
      <c r="P503"/>
      <c r="R503" s="16"/>
      <c r="S503" s="6">
        <v>-122.018888</v>
      </c>
      <c r="T503" s="6">
        <v>36.738346</v>
      </c>
      <c r="U503">
        <v>3.3145000000000001E-2</v>
      </c>
      <c r="V503" s="5">
        <v>39719.766499999998</v>
      </c>
      <c r="W503">
        <v>439.847733242</v>
      </c>
      <c r="Z503" s="3"/>
      <c r="AA503" s="2"/>
      <c r="AB503" s="2"/>
    </row>
    <row r="504" spans="1:28">
      <c r="A504" s="5">
        <v>10013.395200000001</v>
      </c>
      <c r="B504" s="3">
        <v>-389.77547299999998</v>
      </c>
      <c r="F504" s="2">
        <v>-121.869624</v>
      </c>
      <c r="G504" s="2">
        <v>36.79524</v>
      </c>
      <c r="H504" s="3">
        <v>10031.985644</v>
      </c>
      <c r="I504" s="3">
        <v>261.138443</v>
      </c>
      <c r="J504">
        <v>3.0664E-2</v>
      </c>
      <c r="K504" t="e">
        <f>VLOOKUP(A504,Channel_xs_widths!$D$2:$E$279,2,FALSE)</f>
        <v>#N/A</v>
      </c>
      <c r="O504" s="3">
        <v>-1289.179932</v>
      </c>
      <c r="P504"/>
      <c r="R504" s="16"/>
      <c r="S504" s="6">
        <v>-122.018316</v>
      </c>
      <c r="T504" s="6">
        <v>36.736452999999997</v>
      </c>
      <c r="U504">
        <v>4.2317E-2</v>
      </c>
      <c r="V504" s="5">
        <v>39935.939299999998</v>
      </c>
      <c r="W504">
        <v>471.06864686199998</v>
      </c>
      <c r="Z504" s="3"/>
      <c r="AA504" s="2"/>
      <c r="AB504" s="2"/>
    </row>
    <row r="505" spans="1:28">
      <c r="A505" s="5">
        <v>10033.462600000001</v>
      </c>
      <c r="B505" s="3">
        <v>-390.39396199999999</v>
      </c>
      <c r="F505" s="2">
        <v>-121.86984699999999</v>
      </c>
      <c r="G505" s="2">
        <v>36.795214000000001</v>
      </c>
      <c r="H505" s="3">
        <v>10052.062539</v>
      </c>
      <c r="I505" s="3">
        <v>261.13861300000002</v>
      </c>
      <c r="J505">
        <v>2.8221E-2</v>
      </c>
      <c r="K505" t="e">
        <f>VLOOKUP(A505,Channel_xs_widths!$D$2:$E$279,2,FALSE)</f>
        <v>#N/A</v>
      </c>
      <c r="O505" s="3">
        <v>-1292.7025149999999</v>
      </c>
      <c r="P505"/>
      <c r="Q505" t="s">
        <v>8</v>
      </c>
      <c r="R505" s="16" t="s">
        <v>8</v>
      </c>
      <c r="S505" s="6">
        <v>-122.018125</v>
      </c>
      <c r="T505" s="6">
        <v>36.735911999999999</v>
      </c>
      <c r="U505">
        <v>4.6948999999999998E-2</v>
      </c>
      <c r="V505" s="5">
        <v>39998.301500000001</v>
      </c>
      <c r="X505">
        <f>FORECAST(V505,W504:W507,V504:V507)</f>
        <v>519.54871201708374</v>
      </c>
      <c r="Z505" s="3"/>
      <c r="AA505" s="2"/>
      <c r="AB505" s="2"/>
    </row>
    <row r="506" spans="1:28">
      <c r="A506" s="5">
        <v>10044.581399999999</v>
      </c>
      <c r="B506" s="3">
        <v>-390.65556299999997</v>
      </c>
      <c r="F506" s="2">
        <v>-121.869958</v>
      </c>
      <c r="G506" s="2">
        <v>36.795169000000001</v>
      </c>
      <c r="H506" s="3">
        <v>10063.184426</v>
      </c>
      <c r="I506" s="3">
        <v>242.60321999999999</v>
      </c>
      <c r="J506">
        <v>2.7147999999999999E-2</v>
      </c>
      <c r="K506" t="e">
        <f>VLOOKUP(A506,Channel_xs_widths!$D$2:$E$279,2,FALSE)</f>
        <v>#N/A</v>
      </c>
      <c r="O506" s="3">
        <v>-1293.7319339999999</v>
      </c>
      <c r="P506" t="s">
        <v>8</v>
      </c>
      <c r="R506" s="16"/>
      <c r="S506" s="6">
        <v>-122.018029</v>
      </c>
      <c r="T506" s="6">
        <v>36.735641999999999</v>
      </c>
      <c r="U506">
        <v>2.6601E-2</v>
      </c>
      <c r="V506" s="5">
        <v>40029.482600000003</v>
      </c>
      <c r="X506">
        <f>FORECAST(V506,W504:W507,V504:V507)</f>
        <v>543.78874459462895</v>
      </c>
      <c r="Z506" s="3"/>
      <c r="AA506" s="2"/>
      <c r="AB506" s="2"/>
    </row>
    <row r="507" spans="1:28">
      <c r="A507" s="5">
        <v>10055.700199999999</v>
      </c>
      <c r="B507" s="3">
        <v>-390.99766</v>
      </c>
      <c r="F507" s="2">
        <v>-121.870069</v>
      </c>
      <c r="G507" s="2">
        <v>36.795124000000001</v>
      </c>
      <c r="H507" s="3">
        <v>10074.308502</v>
      </c>
      <c r="I507" s="3">
        <v>242.60330099999999</v>
      </c>
      <c r="J507">
        <v>1.204E-2</v>
      </c>
      <c r="K507" t="e">
        <f>VLOOKUP(A507,Channel_xs_widths!$D$2:$E$279,2,FALSE)</f>
        <v>#N/A</v>
      </c>
      <c r="O507" s="3">
        <v>-1296.1019289999999</v>
      </c>
      <c r="P507"/>
      <c r="R507" s="16"/>
      <c r="S507" s="6">
        <v>-122.01799800000001</v>
      </c>
      <c r="T507" s="6">
        <v>36.734831</v>
      </c>
      <c r="U507">
        <v>4.2803000000000001E-2</v>
      </c>
      <c r="V507" s="5">
        <v>40119.862300000001</v>
      </c>
      <c r="W507">
        <v>614.04947536899999</v>
      </c>
      <c r="Z507" s="3"/>
      <c r="AA507" s="2"/>
      <c r="AB507" s="2"/>
    </row>
    <row r="508" spans="1:28">
      <c r="A508" s="5">
        <v>10077.9378</v>
      </c>
      <c r="B508" s="3">
        <v>-391.05716999999999</v>
      </c>
      <c r="F508" s="2">
        <v>-121.87029200000001</v>
      </c>
      <c r="G508" s="2">
        <v>36.795034000000001</v>
      </c>
      <c r="H508" s="3">
        <v>10096.546226</v>
      </c>
      <c r="I508" s="3">
        <v>242.60342299999999</v>
      </c>
      <c r="J508">
        <v>1.1667E-2</v>
      </c>
      <c r="K508" t="e">
        <f>VLOOKUP(A508,Channel_xs_widths!$D$2:$E$279,2,FALSE)</f>
        <v>#N/A</v>
      </c>
      <c r="O508" s="3">
        <v>-1304.3465169999999</v>
      </c>
      <c r="P508"/>
      <c r="R508" s="16"/>
      <c r="S508" s="6">
        <v>-122.01799800000001</v>
      </c>
      <c r="T508" s="6">
        <v>36.733119000000002</v>
      </c>
      <c r="U508">
        <v>4.9222000000000002E-2</v>
      </c>
      <c r="V508" s="5">
        <v>40309.8292</v>
      </c>
      <c r="W508">
        <v>679.23728216899997</v>
      </c>
      <c r="Z508" s="3"/>
      <c r="AA508" s="2"/>
      <c r="AB508" s="2"/>
    </row>
    <row r="509" spans="1:28">
      <c r="A509" s="5">
        <v>10100.175499999999</v>
      </c>
      <c r="B509" s="3">
        <v>-391.51656100000002</v>
      </c>
      <c r="F509" s="2">
        <v>-121.870514</v>
      </c>
      <c r="G509" s="2">
        <v>36.794944000000001</v>
      </c>
      <c r="H509" s="3">
        <v>10118.788635000001</v>
      </c>
      <c r="I509" s="3">
        <v>242.60358500000001</v>
      </c>
      <c r="J509">
        <v>2.5548999999999999E-2</v>
      </c>
      <c r="K509" t="e">
        <f>VLOOKUP(A509,Channel_xs_widths!$D$2:$E$279,2,FALSE)</f>
        <v>#N/A</v>
      </c>
      <c r="O509" s="3">
        <v>-1315.5706379999999</v>
      </c>
      <c r="P509"/>
      <c r="R509" s="16"/>
      <c r="S509" s="6">
        <v>-122.01989</v>
      </c>
      <c r="T509" s="6">
        <v>36.732308000000003</v>
      </c>
      <c r="U509">
        <v>0.102759</v>
      </c>
      <c r="V509" s="5">
        <v>40522.0075</v>
      </c>
      <c r="W509">
        <v>290.95075803200001</v>
      </c>
      <c r="Z509" s="3"/>
      <c r="AA509" s="2"/>
      <c r="AB509" s="2"/>
    </row>
    <row r="510" spans="1:28">
      <c r="A510" s="5">
        <v>10110.3063</v>
      </c>
      <c r="B510" s="3">
        <v>-391.88413700000001</v>
      </c>
      <c r="F510" s="2">
        <v>-121.870626</v>
      </c>
      <c r="G510" s="2">
        <v>36.794961999999998</v>
      </c>
      <c r="H510" s="3">
        <v>10128.926151</v>
      </c>
      <c r="I510" s="3">
        <v>280.70786600000002</v>
      </c>
      <c r="J510">
        <v>4.6254000000000003E-2</v>
      </c>
      <c r="K510" t="e">
        <f>VLOOKUP(A510,Channel_xs_widths!$D$2:$E$279,2,FALSE)</f>
        <v>#N/A</v>
      </c>
      <c r="O510" s="3">
        <v>-1326.5077180000001</v>
      </c>
      <c r="P510"/>
      <c r="R510" s="16"/>
      <c r="S510" s="6">
        <v>-122.020966</v>
      </c>
      <c r="T510" s="6">
        <v>36.731586999999998</v>
      </c>
      <c r="U510">
        <v>2.7956999999999999E-2</v>
      </c>
      <c r="V510" s="5">
        <v>40716.0867</v>
      </c>
      <c r="W510">
        <v>510.34008235800002</v>
      </c>
      <c r="Z510" s="3"/>
      <c r="AA510" s="2"/>
      <c r="AB510" s="2"/>
    </row>
    <row r="511" spans="1:28">
      <c r="A511" s="5">
        <v>10140.698899999999</v>
      </c>
      <c r="B511" s="3">
        <v>-393.39093600000001</v>
      </c>
      <c r="F511" s="2">
        <v>-121.87096</v>
      </c>
      <c r="G511" s="2">
        <v>36.795015999999997</v>
      </c>
      <c r="H511" s="3">
        <v>10159.356014999999</v>
      </c>
      <c r="I511" s="3">
        <v>280.70800400000002</v>
      </c>
      <c r="J511">
        <v>5.4743E-2</v>
      </c>
      <c r="K511" t="e">
        <f>VLOOKUP(A511,Channel_xs_widths!$D$2:$E$279,2,FALSE)</f>
        <v>#N/A</v>
      </c>
      <c r="O511" s="3">
        <v>-1338.8160399999999</v>
      </c>
      <c r="P511"/>
      <c r="R511" s="16"/>
      <c r="S511" s="6">
        <v>-122.019389</v>
      </c>
      <c r="T511" s="6">
        <v>36.730235</v>
      </c>
      <c r="U511">
        <v>0.108413</v>
      </c>
      <c r="V511" s="5">
        <v>40923.001300000004</v>
      </c>
      <c r="W511">
        <v>176.99742364799999</v>
      </c>
      <c r="Z511" s="3"/>
      <c r="AA511" s="2"/>
      <c r="AB511" s="2"/>
    </row>
    <row r="512" spans="1:28">
      <c r="A512" s="5">
        <v>10150.8297</v>
      </c>
      <c r="B512" s="3">
        <v>-394.10249800000003</v>
      </c>
      <c r="F512" s="2">
        <v>-121.871071</v>
      </c>
      <c r="G512" s="2">
        <v>36.795034000000001</v>
      </c>
      <c r="H512" s="3">
        <v>10169.511812999999</v>
      </c>
      <c r="I512" s="3">
        <v>280.70814200000001</v>
      </c>
      <c r="J512">
        <v>7.0101999999999998E-2</v>
      </c>
      <c r="K512" t="e">
        <f>VLOOKUP(A512,Channel_xs_widths!$D$2:$E$279,2,FALSE)</f>
        <v>#N/A</v>
      </c>
      <c r="O512" s="3">
        <v>-1362.038661</v>
      </c>
      <c r="P512"/>
      <c r="R512" s="16"/>
      <c r="S512" s="6">
        <v>-122.016837</v>
      </c>
      <c r="T512" s="6">
        <v>36.727530999999999</v>
      </c>
      <c r="U512">
        <v>3.2786000000000003E-2</v>
      </c>
      <c r="V512" s="5">
        <v>41314.260600000001</v>
      </c>
      <c r="W512">
        <v>127.924547894</v>
      </c>
      <c r="Z512" s="3"/>
      <c r="AA512" s="2"/>
      <c r="AB512" s="2"/>
    </row>
    <row r="513" spans="1:28">
      <c r="A513" s="5">
        <v>10171.498100000001</v>
      </c>
      <c r="B513" s="3">
        <v>-395.55002300000001</v>
      </c>
      <c r="F513" s="2">
        <v>-121.87129400000001</v>
      </c>
      <c r="G513" s="2">
        <v>36.795085</v>
      </c>
      <c r="H513" s="3">
        <v>10190.230867</v>
      </c>
      <c r="I513" s="3">
        <v>285.37151</v>
      </c>
      <c r="J513">
        <v>4.9392999999999999E-2</v>
      </c>
      <c r="K513">
        <f>VLOOKUP(A513,Channel_xs_widths!$D$2:$E$279,2,FALSE)</f>
        <v>328.72476614700003</v>
      </c>
      <c r="O513" s="3">
        <v>-1382.824805</v>
      </c>
      <c r="P513"/>
      <c r="R513" s="16"/>
      <c r="S513" s="6">
        <v>-122.01561599999999</v>
      </c>
      <c r="T513" s="6">
        <v>36.725909000000001</v>
      </c>
      <c r="U513">
        <v>0.119946</v>
      </c>
      <c r="V513" s="5">
        <v>41526.571100000001</v>
      </c>
      <c r="W513">
        <v>120.013749821</v>
      </c>
      <c r="Z513" s="3"/>
      <c r="AA513" s="2"/>
      <c r="AB513" s="2"/>
    </row>
    <row r="514" spans="1:28">
      <c r="A514" s="5">
        <v>10186.9995</v>
      </c>
      <c r="B514" s="3">
        <v>-395.88903800000003</v>
      </c>
      <c r="F514" s="2">
        <v>-121.87146</v>
      </c>
      <c r="G514" s="2">
        <v>36.795124000000001</v>
      </c>
      <c r="H514" s="3">
        <v>10205.735885</v>
      </c>
      <c r="I514" s="3">
        <v>285.37163500000003</v>
      </c>
      <c r="J514">
        <v>9.2879999999999994E-3</v>
      </c>
      <c r="K514" t="e">
        <f>VLOOKUP(A514,Channel_xs_widths!$D$2:$E$279,2,FALSE)</f>
        <v>#N/A</v>
      </c>
      <c r="O514" s="3">
        <v>-1401.9169919999999</v>
      </c>
      <c r="P514"/>
      <c r="R514" s="16"/>
      <c r="S514" s="6">
        <v>-122.01438</v>
      </c>
      <c r="T514" s="6">
        <v>36.724556999999997</v>
      </c>
      <c r="U514">
        <v>7.1556999999999996E-2</v>
      </c>
      <c r="V514" s="5">
        <v>41714.871299999999</v>
      </c>
      <c r="W514">
        <v>211.802904431</v>
      </c>
      <c r="Z514" s="3"/>
      <c r="AA514" s="2"/>
      <c r="AB514" s="2"/>
    </row>
    <row r="515" spans="1:28">
      <c r="A515" s="5">
        <v>10202.5008</v>
      </c>
      <c r="B515" s="3">
        <v>-395.837965</v>
      </c>
      <c r="F515" s="2">
        <v>-121.871627</v>
      </c>
      <c r="G515" s="2">
        <v>36.795163000000002</v>
      </c>
      <c r="H515" s="3">
        <v>10221.237273000001</v>
      </c>
      <c r="I515" s="3">
        <v>285.37174199999998</v>
      </c>
      <c r="J515">
        <v>8.2660000000000008E-3</v>
      </c>
      <c r="K515" t="e">
        <f>VLOOKUP(A515,Channel_xs_widths!$D$2:$E$279,2,FALSE)</f>
        <v>#N/A</v>
      </c>
      <c r="O515" s="3">
        <v>-1411.107377</v>
      </c>
      <c r="P515"/>
      <c r="R515" s="16"/>
      <c r="S515" s="6">
        <v>-122.013909</v>
      </c>
      <c r="T515" s="6">
        <v>36.722935</v>
      </c>
      <c r="U515">
        <v>0.134273</v>
      </c>
      <c r="V515" s="5">
        <v>41908.813499999997</v>
      </c>
      <c r="W515">
        <v>741.826797715</v>
      </c>
      <c r="Z515" s="3"/>
      <c r="AA515" s="2"/>
      <c r="AB515" s="2"/>
    </row>
    <row r="516" spans="1:28">
      <c r="A516" s="5">
        <v>10223.1692</v>
      </c>
      <c r="B516" s="3">
        <v>-396.18802899999997</v>
      </c>
      <c r="F516" s="2">
        <v>-121.87184999999999</v>
      </c>
      <c r="G516" s="2">
        <v>36.795214000000001</v>
      </c>
      <c r="H516" s="3">
        <v>10241.90863</v>
      </c>
      <c r="I516" s="3">
        <v>285.37186700000001</v>
      </c>
      <c r="J516">
        <v>1.6947E-2</v>
      </c>
      <c r="K516" t="e">
        <f>VLOOKUP(A516,Channel_xs_widths!$D$2:$E$279,2,FALSE)</f>
        <v>#N/A</v>
      </c>
      <c r="O516" s="3">
        <v>-1425.236938</v>
      </c>
      <c r="P516"/>
      <c r="R516" s="16"/>
      <c r="S516" s="6">
        <v>-122.01454699999999</v>
      </c>
      <c r="T516" s="6">
        <v>36.721041999999997</v>
      </c>
      <c r="U516">
        <v>0.103855</v>
      </c>
      <c r="V516" s="5">
        <v>42126.587800000001</v>
      </c>
      <c r="W516">
        <v>754.41821740800003</v>
      </c>
      <c r="Z516" s="3"/>
      <c r="AA516" s="2"/>
      <c r="AB516" s="2"/>
    </row>
    <row r="517" spans="1:28">
      <c r="A517" s="5">
        <v>10234.288</v>
      </c>
      <c r="B517" s="3">
        <v>-396.37665800000002</v>
      </c>
      <c r="F517" s="2">
        <v>-121.871961</v>
      </c>
      <c r="G517" s="2">
        <v>36.795169000000001</v>
      </c>
      <c r="H517" s="3">
        <v>10253.029035</v>
      </c>
      <c r="I517" s="3">
        <v>242.60442</v>
      </c>
      <c r="J517">
        <v>2.4604000000000001E-2</v>
      </c>
      <c r="K517" t="e">
        <f>VLOOKUP(A517,Channel_xs_widths!$D$2:$E$279,2,FALSE)</f>
        <v>#N/A</v>
      </c>
      <c r="O517" s="3">
        <v>-1438.2563339999999</v>
      </c>
      <c r="P517"/>
      <c r="R517" s="16"/>
      <c r="S517" s="6">
        <v>-122.014584</v>
      </c>
      <c r="T517" s="6">
        <v>36.71942</v>
      </c>
      <c r="U517">
        <v>3.7453E-2</v>
      </c>
      <c r="V517" s="5">
        <v>42310.353499999997</v>
      </c>
      <c r="W517">
        <v>739.83817946700003</v>
      </c>
      <c r="Z517" s="3"/>
      <c r="AA517" s="2"/>
      <c r="AB517" s="2"/>
    </row>
    <row r="518" spans="1:28">
      <c r="A518" s="5">
        <v>10245.406800000001</v>
      </c>
      <c r="B518" s="3">
        <v>-396.73516799999999</v>
      </c>
      <c r="F518" s="2">
        <v>-121.872073</v>
      </c>
      <c r="G518" s="2">
        <v>36.795124000000001</v>
      </c>
      <c r="H518" s="3">
        <v>10264.153623</v>
      </c>
      <c r="I518" s="3">
        <v>242.604501</v>
      </c>
      <c r="J518">
        <v>2.7338999999999999E-2</v>
      </c>
      <c r="K518" t="e">
        <f>VLOOKUP(A518,Channel_xs_widths!$D$2:$E$279,2,FALSE)</f>
        <v>#N/A</v>
      </c>
      <c r="O518" s="3">
        <v>-1441.312692</v>
      </c>
      <c r="P518"/>
      <c r="R518" s="16"/>
      <c r="S518" s="6">
        <v>-122.014022</v>
      </c>
      <c r="T518" s="6">
        <v>36.717526999999997</v>
      </c>
      <c r="U518">
        <v>2.2734000000000001E-2</v>
      </c>
      <c r="V518" s="5">
        <v>42526.550300000003</v>
      </c>
      <c r="W518">
        <v>684.57680937600003</v>
      </c>
      <c r="Z518" s="3"/>
      <c r="AA518" s="2"/>
      <c r="AB518" s="2"/>
    </row>
    <row r="519" spans="1:28">
      <c r="A519" s="5">
        <v>10267.644399999999</v>
      </c>
      <c r="B519" s="3">
        <v>-397.28858400000001</v>
      </c>
      <c r="F519" s="2">
        <v>-121.87229499999999</v>
      </c>
      <c r="G519" s="2">
        <v>36.795034000000001</v>
      </c>
      <c r="H519" s="3">
        <v>10286.398143</v>
      </c>
      <c r="I519" s="3">
        <v>242.604623</v>
      </c>
      <c r="J519">
        <v>2.6450000000000001E-2</v>
      </c>
      <c r="K519" t="e">
        <f>VLOOKUP(A519,Channel_xs_widths!$D$2:$E$279,2,FALSE)</f>
        <v>#N/A</v>
      </c>
      <c r="O519" s="3">
        <v>-1446.6939890000001</v>
      </c>
      <c r="P519"/>
      <c r="R519" s="16" t="s">
        <v>10</v>
      </c>
      <c r="S519" s="6">
        <v>-122.01408499999999</v>
      </c>
      <c r="T519" s="6">
        <v>36.716445999999998</v>
      </c>
      <c r="U519">
        <v>3.8196000000000001E-2</v>
      </c>
      <c r="V519" s="5">
        <v>42647.245999999999</v>
      </c>
      <c r="X519">
        <f>FORECAST(V519,W518:W522,V518:V522)</f>
        <v>602.59208187829063</v>
      </c>
      <c r="Z519" s="3"/>
      <c r="AA519" s="2"/>
      <c r="AB519" s="2"/>
    </row>
    <row r="520" spans="1:28">
      <c r="A520" s="5">
        <v>10289.882100000001</v>
      </c>
      <c r="B520" s="3">
        <v>-397.91154</v>
      </c>
      <c r="F520" s="2">
        <v>-121.872518</v>
      </c>
      <c r="G520" s="2">
        <v>36.794944000000001</v>
      </c>
      <c r="H520" s="3">
        <v>10308.644521</v>
      </c>
      <c r="I520" s="3">
        <v>242.60478499999999</v>
      </c>
      <c r="J520">
        <v>2.4799000000000002E-2</v>
      </c>
      <c r="K520" t="e">
        <f>VLOOKUP(A520,Channel_xs_widths!$D$2:$E$279,2,FALSE)</f>
        <v>#N/A</v>
      </c>
      <c r="O520" s="3">
        <v>-1450.6211490000001</v>
      </c>
      <c r="P520"/>
      <c r="Q520" t="s">
        <v>10</v>
      </c>
      <c r="R520" s="16"/>
      <c r="S520" s="6">
        <v>-122.014031</v>
      </c>
      <c r="T520" s="6">
        <v>36.715634999999999</v>
      </c>
      <c r="U520">
        <v>7.5511999999999996E-2</v>
      </c>
      <c r="V520" s="5">
        <v>42737.573799999998</v>
      </c>
      <c r="X520">
        <f>FORECAST(V520,W518:W522,V518:V522)</f>
        <v>541.23529726651032</v>
      </c>
      <c r="Z520" s="3"/>
      <c r="AA520" s="2"/>
      <c r="AB520" s="2"/>
    </row>
    <row r="521" spans="1:28">
      <c r="A521" s="5">
        <v>10301.000899999999</v>
      </c>
      <c r="B521" s="3">
        <v>-398.11579899999998</v>
      </c>
      <c r="F521" s="2">
        <v>-121.872629</v>
      </c>
      <c r="G521" s="2">
        <v>36.794899000000001</v>
      </c>
      <c r="H521" s="3">
        <v>10319.765230999999</v>
      </c>
      <c r="I521" s="3">
        <v>242.604907</v>
      </c>
      <c r="J521">
        <v>1.4751E-2</v>
      </c>
      <c r="K521" t="e">
        <f>VLOOKUP(A521,Channel_xs_widths!$D$2:$E$279,2,FALSE)</f>
        <v>#N/A</v>
      </c>
      <c r="O521" s="3">
        <v>-1455.4762639999999</v>
      </c>
      <c r="P521" t="s">
        <v>10</v>
      </c>
      <c r="R521" s="16"/>
      <c r="S521" s="6">
        <v>-122.014065</v>
      </c>
      <c r="T521" s="6">
        <v>36.715094000000001</v>
      </c>
      <c r="U521">
        <v>6.2142999999999997E-2</v>
      </c>
      <c r="V521" s="5">
        <v>42798.796000000002</v>
      </c>
      <c r="X521">
        <f>FORECAST(V521,W518:W523,V518:V523)</f>
        <v>536.17665175987349</v>
      </c>
      <c r="Z521" s="3"/>
      <c r="AA521" s="2"/>
      <c r="AB521" s="2"/>
    </row>
    <row r="522" spans="1:28">
      <c r="A522" s="5">
        <v>10312.119699999999</v>
      </c>
      <c r="B522" s="3">
        <v>-398.23957300000001</v>
      </c>
      <c r="F522" s="2">
        <v>-121.872741</v>
      </c>
      <c r="G522" s="2">
        <v>36.794854000000001</v>
      </c>
      <c r="H522" s="3">
        <v>10330.884759</v>
      </c>
      <c r="I522" s="3">
        <v>242.60498799999999</v>
      </c>
      <c r="J522">
        <v>7.2750000000000002E-3</v>
      </c>
      <c r="K522" t="e">
        <f>VLOOKUP(A522,Channel_xs_widths!$D$2:$E$279,2,FALSE)</f>
        <v>#N/A</v>
      </c>
      <c r="O522" s="3">
        <v>-1463.636882</v>
      </c>
      <c r="P522"/>
      <c r="R522" s="16"/>
      <c r="S522" s="6">
        <v>-122.01454699999999</v>
      </c>
      <c r="T522" s="6">
        <v>36.714101999999997</v>
      </c>
      <c r="U522">
        <v>0.124129</v>
      </c>
      <c r="V522" s="5">
        <v>42917.190699999999</v>
      </c>
      <c r="W522">
        <v>419.22728372099999</v>
      </c>
      <c r="Z522" s="3"/>
      <c r="AA522" s="2"/>
      <c r="AB522" s="2"/>
    </row>
    <row r="523" spans="1:28">
      <c r="A523" s="5">
        <v>10334.357400000001</v>
      </c>
      <c r="B523" s="3">
        <v>-398.35847999999999</v>
      </c>
      <c r="C523" t="s">
        <v>4</v>
      </c>
      <c r="F523" s="2">
        <v>-121.872963</v>
      </c>
      <c r="G523" s="2">
        <v>36.794764000000001</v>
      </c>
      <c r="H523" s="3">
        <v>10353.12277</v>
      </c>
      <c r="I523" s="3">
        <v>242.605109</v>
      </c>
      <c r="J523">
        <v>2.0441000000000001E-2</v>
      </c>
      <c r="K523" t="e">
        <f>VLOOKUP(A523,Channel_xs_widths!$D$2:$E$279,2,FALSE)</f>
        <v>#N/A</v>
      </c>
      <c r="O523" s="3">
        <v>-1472.0650189999999</v>
      </c>
      <c r="P523"/>
      <c r="R523" s="16"/>
      <c r="S523" s="6">
        <v>-122.015154</v>
      </c>
      <c r="T523" s="6">
        <v>36.712389999999999</v>
      </c>
      <c r="U523">
        <v>3.6761000000000002E-2</v>
      </c>
      <c r="V523" s="5">
        <v>43117.964099999997</v>
      </c>
      <c r="W523">
        <v>427.28812372099998</v>
      </c>
      <c r="Z523" s="3"/>
      <c r="AA523" s="2"/>
      <c r="AB523" s="2"/>
    </row>
    <row r="524" spans="1:28">
      <c r="A524" s="5">
        <v>10356.5951</v>
      </c>
      <c r="B524" s="3">
        <v>-399.14868200000001</v>
      </c>
      <c r="F524" s="2">
        <v>-121.873186</v>
      </c>
      <c r="G524" s="2">
        <v>36.794673000000003</v>
      </c>
      <c r="H524" s="3">
        <v>10375.374519000001</v>
      </c>
      <c r="I524" s="3">
        <v>242.60527099999999</v>
      </c>
      <c r="J524">
        <v>3.0072999999999999E-2</v>
      </c>
      <c r="K524" t="e">
        <f>VLOOKUP(A524,Channel_xs_widths!$D$2:$E$279,2,FALSE)</f>
        <v>#N/A</v>
      </c>
      <c r="O524" s="3">
        <v>-1480.8210859999999</v>
      </c>
      <c r="P524"/>
      <c r="R524" s="16"/>
      <c r="S524" s="6">
        <v>-122.016217</v>
      </c>
      <c r="T524" s="6">
        <v>36.710813000000002</v>
      </c>
      <c r="U524">
        <v>1.9609000000000001E-2</v>
      </c>
      <c r="V524" s="5">
        <v>43317.652099999999</v>
      </c>
      <c r="W524">
        <v>444.49311234599998</v>
      </c>
      <c r="Z524" s="3"/>
      <c r="AA524" s="2"/>
      <c r="AB524" s="2"/>
    </row>
    <row r="525" spans="1:28">
      <c r="A525" s="5">
        <v>10367.714</v>
      </c>
      <c r="B525" s="3">
        <v>-399.361628</v>
      </c>
      <c r="F525" s="2">
        <v>-121.87329699999999</v>
      </c>
      <c r="G525" s="2">
        <v>36.794628000000003</v>
      </c>
      <c r="H525" s="3">
        <v>10386.495421</v>
      </c>
      <c r="I525" s="3">
        <v>242.60539299999999</v>
      </c>
      <c r="J525">
        <v>2.4548E-2</v>
      </c>
      <c r="K525" t="e">
        <f>VLOOKUP(A525,Channel_xs_widths!$D$2:$E$279,2,FALSE)</f>
        <v>#N/A</v>
      </c>
      <c r="O525" s="3">
        <v>-1492.7357460000001</v>
      </c>
      <c r="P525"/>
      <c r="R525" s="16"/>
      <c r="S525" s="6">
        <v>-122.017064</v>
      </c>
      <c r="T525" s="6">
        <v>36.709145999999997</v>
      </c>
      <c r="U525">
        <v>9.0548000000000003E-2</v>
      </c>
      <c r="V525" s="5">
        <v>43523.826000000001</v>
      </c>
      <c r="W525">
        <v>430.32193559000001</v>
      </c>
      <c r="Z525" s="3"/>
      <c r="AA525" s="2"/>
      <c r="AB525" s="2"/>
    </row>
    <row r="526" spans="1:28">
      <c r="A526" s="5">
        <v>10378.832899999999</v>
      </c>
      <c r="B526" s="3">
        <v>-399.69457999999997</v>
      </c>
      <c r="F526" s="2">
        <v>-121.873408</v>
      </c>
      <c r="G526" s="2">
        <v>36.794583000000003</v>
      </c>
      <c r="H526" s="3">
        <v>10397.619274000001</v>
      </c>
      <c r="I526" s="3">
        <v>242.60547399999999</v>
      </c>
      <c r="J526">
        <v>2.6946999999999999E-2</v>
      </c>
      <c r="K526">
        <f>VLOOKUP(A526,Channel_xs_widths!$D$2:$E$279,2,FALSE)</f>
        <v>236.576783807</v>
      </c>
      <c r="O526" s="3">
        <v>-1502.5576169999999</v>
      </c>
      <c r="P526"/>
      <c r="R526" s="16"/>
      <c r="S526" s="6">
        <v>-122.01746900000001</v>
      </c>
      <c r="T526" s="6">
        <v>36.707523000000002</v>
      </c>
      <c r="U526">
        <v>5.6318E-2</v>
      </c>
      <c r="V526" s="5">
        <v>43707.8963</v>
      </c>
      <c r="W526">
        <v>432.46140274499999</v>
      </c>
      <c r="Z526" s="3"/>
      <c r="AA526" s="2"/>
      <c r="AB526" s="2"/>
    </row>
    <row r="527" spans="1:28">
      <c r="A527" s="5">
        <v>10401.070599999999</v>
      </c>
      <c r="B527" s="3">
        <v>-400.26047799999998</v>
      </c>
      <c r="F527" s="2">
        <v>-121.873631</v>
      </c>
      <c r="G527" s="2">
        <v>36.794493000000003</v>
      </c>
      <c r="H527" s="3">
        <v>10419.864224999999</v>
      </c>
      <c r="I527" s="3">
        <v>242.60559499999999</v>
      </c>
      <c r="J527">
        <v>2.1226999999999999E-2</v>
      </c>
      <c r="K527" t="e">
        <f>VLOOKUP(A527,Channel_xs_widths!$D$2:$E$279,2,FALSE)</f>
        <v>#N/A</v>
      </c>
      <c r="O527" s="3">
        <v>-1513.4609129999999</v>
      </c>
      <c r="P527"/>
      <c r="R527" s="16"/>
      <c r="S527" s="6">
        <v>-122.01808699999999</v>
      </c>
      <c r="T527" s="6">
        <v>36.705900999999997</v>
      </c>
      <c r="U527">
        <v>8.7307999999999997E-2</v>
      </c>
      <c r="V527" s="5">
        <v>43896.545599999998</v>
      </c>
      <c r="W527">
        <v>376.98615985100002</v>
      </c>
      <c r="Z527" s="3"/>
      <c r="AA527" s="2"/>
      <c r="AB527" s="2"/>
    </row>
    <row r="528" spans="1:28">
      <c r="A528" s="5">
        <v>10423.3084</v>
      </c>
      <c r="B528" s="3">
        <v>-400.63867199999999</v>
      </c>
      <c r="F528" s="2">
        <v>-121.87385399999999</v>
      </c>
      <c r="G528" s="2">
        <v>36.794403000000003</v>
      </c>
      <c r="H528" s="3">
        <v>10442.105213000001</v>
      </c>
      <c r="I528" s="3">
        <v>242.60575800000001</v>
      </c>
      <c r="J528">
        <v>3.2117E-2</v>
      </c>
      <c r="K528" t="e">
        <f>VLOOKUP(A528,Channel_xs_widths!$D$2:$E$279,2,FALSE)</f>
        <v>#N/A</v>
      </c>
      <c r="O528" s="3">
        <v>-1523.810669</v>
      </c>
      <c r="P528"/>
      <c r="R528" s="16"/>
      <c r="S528" s="6">
        <v>-122.01855399999999</v>
      </c>
      <c r="T528" s="6">
        <v>36.704008999999999</v>
      </c>
      <c r="U528">
        <v>0.121347</v>
      </c>
      <c r="V528" s="5">
        <v>44116.706100000003</v>
      </c>
      <c r="W528">
        <v>312.94123358000002</v>
      </c>
      <c r="Z528" s="3"/>
      <c r="AA528" s="2"/>
      <c r="AB528" s="2"/>
    </row>
    <row r="529" spans="1:28">
      <c r="A529" s="5">
        <v>10433.784299999999</v>
      </c>
      <c r="B529" s="3">
        <v>-401.31113299999998</v>
      </c>
      <c r="F529" s="2">
        <v>-121.873965</v>
      </c>
      <c r="G529" s="2">
        <v>36.794373</v>
      </c>
      <c r="H529" s="3">
        <v>10452.60268</v>
      </c>
      <c r="I529" s="3">
        <v>250.77453800000001</v>
      </c>
      <c r="J529">
        <v>2.1786E-2</v>
      </c>
      <c r="K529" t="e">
        <f>VLOOKUP(A529,Channel_xs_widths!$D$2:$E$279,2,FALSE)</f>
        <v>#N/A</v>
      </c>
      <c r="O529" s="3">
        <v>-1527.051921</v>
      </c>
      <c r="P529"/>
      <c r="R529" s="16"/>
      <c r="S529" s="6">
        <v>-122.02000099999999</v>
      </c>
      <c r="T529" s="6">
        <v>36.702837000000002</v>
      </c>
      <c r="U529">
        <v>6.6134999999999999E-2</v>
      </c>
      <c r="V529" s="5">
        <v>44300.014300000003</v>
      </c>
      <c r="W529">
        <v>216.26147112800001</v>
      </c>
      <c r="Z529" s="3"/>
      <c r="AA529" s="2"/>
      <c r="AB529" s="2"/>
    </row>
    <row r="530" spans="1:28">
      <c r="A530" s="5">
        <v>10454.7361</v>
      </c>
      <c r="B530" s="3">
        <v>-401.32335399999999</v>
      </c>
      <c r="F530" s="2">
        <v>-121.874188</v>
      </c>
      <c r="G530" s="2">
        <v>36.794313000000002</v>
      </c>
      <c r="H530" s="3">
        <v>10473.554507000001</v>
      </c>
      <c r="I530" s="3">
        <v>250.77464900000001</v>
      </c>
      <c r="J530">
        <v>1.12E-4</v>
      </c>
      <c r="K530" t="e">
        <f>VLOOKUP(A530,Channel_xs_widths!$D$2:$E$279,2,FALSE)</f>
        <v>#N/A</v>
      </c>
      <c r="O530" s="3">
        <v>-1536.870443</v>
      </c>
      <c r="P530"/>
      <c r="R530" s="16"/>
      <c r="S530" s="6">
        <v>-122.021337</v>
      </c>
      <c r="T530" s="6">
        <v>36.701484999999998</v>
      </c>
      <c r="U530">
        <v>1.0553999999999999E-2</v>
      </c>
      <c r="V530" s="5">
        <v>44500.782099999997</v>
      </c>
      <c r="W530">
        <v>172.870727566</v>
      </c>
      <c r="Z530" s="3"/>
      <c r="AA530" s="2"/>
      <c r="AB530" s="2"/>
    </row>
    <row r="531" spans="1:28">
      <c r="A531" s="5">
        <v>10465.212</v>
      </c>
      <c r="B531" s="3">
        <v>-401.307614</v>
      </c>
      <c r="F531" s="2">
        <v>-121.87429899999999</v>
      </c>
      <c r="G531" s="2">
        <v>36.794283</v>
      </c>
      <c r="H531" s="3">
        <v>10484.030435000001</v>
      </c>
      <c r="I531" s="3">
        <v>250.77475999999999</v>
      </c>
      <c r="J531">
        <v>3.2285000000000001E-2</v>
      </c>
      <c r="K531" t="e">
        <f>VLOOKUP(A531,Channel_xs_widths!$D$2:$E$279,2,FALSE)</f>
        <v>#N/A</v>
      </c>
      <c r="O531" s="3">
        <v>-1541.06429</v>
      </c>
      <c r="P531"/>
      <c r="R531" s="16"/>
      <c r="S531" s="6">
        <v>-122.022784</v>
      </c>
      <c r="T531" s="6">
        <v>36.700043000000001</v>
      </c>
      <c r="U531">
        <v>3.2964E-2</v>
      </c>
      <c r="V531" s="5">
        <v>44715.053899999999</v>
      </c>
      <c r="W531">
        <v>221.84110700900001</v>
      </c>
      <c r="Z531" s="3"/>
      <c r="AA531" s="2"/>
      <c r="AB531" s="2"/>
    </row>
    <row r="532" spans="1:28">
      <c r="A532" s="5">
        <v>10496.639800000001</v>
      </c>
      <c r="B532" s="3">
        <v>-402.676219</v>
      </c>
      <c r="F532" s="2">
        <v>-121.874633</v>
      </c>
      <c r="G532" s="2">
        <v>36.794193</v>
      </c>
      <c r="H532" s="3">
        <v>10515.487992</v>
      </c>
      <c r="I532" s="3">
        <v>250.77490800000001</v>
      </c>
      <c r="J532">
        <v>3.2236000000000001E-2</v>
      </c>
      <c r="K532" t="e">
        <f>VLOOKUP(A532,Channel_xs_widths!$D$2:$E$279,2,FALSE)</f>
        <v>#N/A</v>
      </c>
      <c r="O532" s="3">
        <v>-1555.9819339999999</v>
      </c>
      <c r="P532"/>
      <c r="R532" s="16"/>
      <c r="S532" s="6">
        <v>-122.024565</v>
      </c>
      <c r="T532" s="6">
        <v>36.699142000000002</v>
      </c>
      <c r="U532">
        <v>4.3297000000000002E-2</v>
      </c>
      <c r="V532" s="5">
        <v>44909.8842</v>
      </c>
      <c r="W532">
        <v>235.373692718</v>
      </c>
      <c r="Z532" s="3"/>
      <c r="AA532" s="2"/>
      <c r="AB532" s="2"/>
    </row>
    <row r="533" spans="1:28">
      <c r="A533" s="5">
        <v>10517.591700000001</v>
      </c>
      <c r="B533" s="3">
        <v>-402.99613399999998</v>
      </c>
      <c r="F533" s="2">
        <v>-121.874855</v>
      </c>
      <c r="G533" s="2">
        <v>36.794133000000002</v>
      </c>
      <c r="H533" s="3">
        <v>10536.442298</v>
      </c>
      <c r="I533" s="3">
        <v>250.775093</v>
      </c>
      <c r="J533">
        <v>2.1194999999999999E-2</v>
      </c>
      <c r="K533" t="e">
        <f>VLOOKUP(A533,Channel_xs_widths!$D$2:$E$279,2,FALSE)</f>
        <v>#N/A</v>
      </c>
      <c r="O533" s="3">
        <v>-1562.419085</v>
      </c>
      <c r="P533"/>
      <c r="R533" s="16"/>
      <c r="S533" s="6">
        <v>-122.026234</v>
      </c>
      <c r="T533" s="6">
        <v>36.699258</v>
      </c>
      <c r="U533">
        <v>4.0224000000000003E-2</v>
      </c>
      <c r="V533" s="5">
        <v>45076.177600000003</v>
      </c>
      <c r="W533">
        <v>285.27830049699998</v>
      </c>
      <c r="Z533" s="3"/>
      <c r="AA533" s="2"/>
      <c r="AB533" s="2"/>
    </row>
    <row r="534" spans="1:28">
      <c r="A534" s="5">
        <v>10528.7106</v>
      </c>
      <c r="B534" s="3">
        <v>-403.35596700000002</v>
      </c>
      <c r="F534" s="2">
        <v>-121.874967</v>
      </c>
      <c r="G534" s="2">
        <v>36.794088000000002</v>
      </c>
      <c r="H534" s="3">
        <v>10547.567041</v>
      </c>
      <c r="I534" s="3">
        <v>242.60656499999999</v>
      </c>
      <c r="J534">
        <v>1.4068000000000001E-2</v>
      </c>
      <c r="K534" t="e">
        <f>VLOOKUP(A534,Channel_xs_widths!$D$2:$E$279,2,FALSE)</f>
        <v>#N/A</v>
      </c>
      <c r="O534" s="3">
        <v>-1572.6401370000001</v>
      </c>
      <c r="P534"/>
      <c r="R534" s="16"/>
      <c r="S534" s="6">
        <v>-122.02890600000001</v>
      </c>
      <c r="T534" s="6">
        <v>36.699367000000002</v>
      </c>
      <c r="U534">
        <v>1.7496000000000001E-2</v>
      </c>
      <c r="V534" s="5">
        <v>45329.066800000001</v>
      </c>
      <c r="W534">
        <v>373.29456802499999</v>
      </c>
      <c r="Z534" s="3"/>
      <c r="AA534" s="2"/>
      <c r="AB534" s="2"/>
    </row>
    <row r="535" spans="1:28">
      <c r="A535" s="5">
        <v>10539.8295</v>
      </c>
      <c r="B535" s="3">
        <v>-403.30898000000002</v>
      </c>
      <c r="F535" s="2">
        <v>-121.875078</v>
      </c>
      <c r="G535" s="2">
        <v>36.794043000000002</v>
      </c>
      <c r="H535" s="3">
        <v>10558.686067000001</v>
      </c>
      <c r="I535" s="3">
        <v>242.60664600000001</v>
      </c>
      <c r="J535">
        <v>8.4800000000000001E-4</v>
      </c>
      <c r="K535" t="e">
        <f>VLOOKUP(A535,Channel_xs_widths!$D$2:$E$279,2,FALSE)</f>
        <v>#N/A</v>
      </c>
      <c r="O535" s="3">
        <v>-1581.103394</v>
      </c>
      <c r="P535"/>
      <c r="R535" s="16"/>
      <c r="S535" s="6">
        <v>-122.030241</v>
      </c>
      <c r="T535" s="6">
        <v>36.698059999999998</v>
      </c>
      <c r="U535">
        <v>2.4296999999999999E-2</v>
      </c>
      <c r="V535" s="5">
        <v>45518.667000000001</v>
      </c>
      <c r="W535">
        <v>402.758715994</v>
      </c>
      <c r="Z535" s="3"/>
      <c r="AA535" s="2"/>
      <c r="AB535" s="2"/>
    </row>
    <row r="536" spans="1:28">
      <c r="A536" s="5">
        <v>10562.0674</v>
      </c>
      <c r="B536" s="3">
        <v>-403.32766700000002</v>
      </c>
      <c r="F536" s="2">
        <v>-121.87530099999999</v>
      </c>
      <c r="G536" s="2">
        <v>36.793951999999997</v>
      </c>
      <c r="H536" s="3">
        <v>10580.923943</v>
      </c>
      <c r="I536" s="3">
        <v>242.60676799999999</v>
      </c>
      <c r="J536">
        <v>2.5159000000000001E-2</v>
      </c>
      <c r="K536" t="e">
        <f>VLOOKUP(A536,Channel_xs_widths!$D$2:$E$279,2,FALSE)</f>
        <v>#N/A</v>
      </c>
      <c r="O536" s="3">
        <v>-1585.642578</v>
      </c>
      <c r="P536"/>
      <c r="R536" s="16"/>
      <c r="S536" s="6">
        <v>-122.03135399999999</v>
      </c>
      <c r="T536" s="6">
        <v>36.696888999999999</v>
      </c>
      <c r="U536">
        <v>2.5162E-2</v>
      </c>
      <c r="V536" s="5">
        <v>45684.371899999998</v>
      </c>
      <c r="W536">
        <v>428.86654227899999</v>
      </c>
      <c r="Z536" s="3"/>
      <c r="AA536" s="2"/>
      <c r="AB536" s="2"/>
    </row>
    <row r="537" spans="1:28">
      <c r="A537" s="5">
        <v>10584.3053</v>
      </c>
      <c r="B537" s="3">
        <v>-404.42793799999998</v>
      </c>
      <c r="F537" s="2">
        <v>-121.875523</v>
      </c>
      <c r="G537" s="2">
        <v>36.793861999999997</v>
      </c>
      <c r="H537" s="3">
        <v>10603.189034000001</v>
      </c>
      <c r="I537" s="3">
        <v>242.60693000000001</v>
      </c>
      <c r="J537">
        <v>5.5329999999999997E-2</v>
      </c>
      <c r="K537">
        <f>VLOOKUP(A537,Channel_xs_widths!$D$2:$E$279,2,FALSE)</f>
        <v>196.95848915400001</v>
      </c>
      <c r="O537" s="3">
        <v>-1595.3393550000001</v>
      </c>
      <c r="P537"/>
      <c r="R537" s="16"/>
      <c r="S537" s="6">
        <v>-122.033581</v>
      </c>
      <c r="T537" s="6">
        <v>36.696258</v>
      </c>
      <c r="U537">
        <v>6.2147000000000001E-2</v>
      </c>
      <c r="V537" s="5">
        <v>45901.036</v>
      </c>
      <c r="W537">
        <v>443.40098167100001</v>
      </c>
      <c r="Z537" s="3"/>
      <c r="AA537" s="2"/>
      <c r="AB537" s="2"/>
    </row>
    <row r="538" spans="1:28">
      <c r="A538" s="5">
        <v>10598.3982</v>
      </c>
      <c r="B538" s="3">
        <v>-405.33785999999998</v>
      </c>
      <c r="F538" s="2">
        <v>-121.875635</v>
      </c>
      <c r="G538" s="2">
        <v>36.793771999999997</v>
      </c>
      <c r="H538" s="3">
        <v>10617.311315999999</v>
      </c>
      <c r="I538" s="3">
        <v>224.133905</v>
      </c>
      <c r="J538">
        <v>2.6393E-2</v>
      </c>
      <c r="K538" t="e">
        <f>VLOOKUP(A538,Channel_xs_widths!$D$2:$E$279,2,FALSE)</f>
        <v>#N/A</v>
      </c>
      <c r="O538" s="3">
        <v>-1604.076172</v>
      </c>
      <c r="P538"/>
      <c r="R538" s="16"/>
      <c r="S538" s="6">
        <v>-122.035473</v>
      </c>
      <c r="T538" s="6">
        <v>36.696258</v>
      </c>
      <c r="U538">
        <v>6.0617999999999998E-2</v>
      </c>
      <c r="V538" s="5">
        <v>46102.728300000002</v>
      </c>
      <c r="W538">
        <v>489.21660722000001</v>
      </c>
      <c r="Z538" s="3"/>
      <c r="AA538" s="2"/>
      <c r="AB538" s="2"/>
    </row>
    <row r="539" spans="1:28">
      <c r="A539" s="5">
        <v>10640.677100000001</v>
      </c>
      <c r="B539" s="3">
        <v>-405.91574100000003</v>
      </c>
      <c r="F539" s="2">
        <v>-121.875968</v>
      </c>
      <c r="G539" s="2">
        <v>36.793501999999997</v>
      </c>
      <c r="H539" s="3">
        <v>10659.594123999999</v>
      </c>
      <c r="I539" s="3">
        <v>224.13410999999999</v>
      </c>
      <c r="J539">
        <v>1.1504E-2</v>
      </c>
      <c r="K539" t="e">
        <f>VLOOKUP(A539,Channel_xs_widths!$D$2:$E$279,2,FALSE)</f>
        <v>#N/A</v>
      </c>
      <c r="O539" s="3">
        <v>-1617.555501</v>
      </c>
      <c r="P539"/>
      <c r="R539" s="16"/>
      <c r="S539" s="6">
        <v>-122.03736499999999</v>
      </c>
      <c r="T539" s="6">
        <v>36.695537000000002</v>
      </c>
      <c r="U539">
        <v>6.6364000000000006E-2</v>
      </c>
      <c r="V539" s="5">
        <v>46299.677000000003</v>
      </c>
      <c r="W539">
        <v>479.93437551699998</v>
      </c>
      <c r="Z539" s="3"/>
      <c r="AA539" s="2"/>
      <c r="AB539" s="2"/>
    </row>
    <row r="540" spans="1:28">
      <c r="A540" s="5">
        <v>10654.77</v>
      </c>
      <c r="B540" s="3">
        <v>-405.98636900000002</v>
      </c>
      <c r="F540" s="2">
        <v>-121.87608</v>
      </c>
      <c r="G540" s="2">
        <v>36.793411999999996</v>
      </c>
      <c r="H540" s="3">
        <v>10673.687269</v>
      </c>
      <c r="I540" s="3">
        <v>224.13431399999999</v>
      </c>
      <c r="J540">
        <v>2.0250000000000001E-2</v>
      </c>
      <c r="K540" t="e">
        <f>VLOOKUP(A540,Channel_xs_widths!$D$2:$E$279,2,FALSE)</f>
        <v>#N/A</v>
      </c>
      <c r="O540" s="3">
        <v>-1621.604167</v>
      </c>
      <c r="P540"/>
      <c r="R540" s="16"/>
      <c r="S540" s="6">
        <v>-122.039591</v>
      </c>
      <c r="T540" s="6">
        <v>36.695717000000002</v>
      </c>
      <c r="U540">
        <v>3.7180999999999999E-2</v>
      </c>
      <c r="V540" s="5">
        <v>46503.950599999996</v>
      </c>
      <c r="W540">
        <v>411.24836608099997</v>
      </c>
      <c r="Z540" s="3"/>
      <c r="AA540" s="2"/>
      <c r="AB540" s="2"/>
    </row>
    <row r="541" spans="1:28">
      <c r="A541" s="5">
        <v>10677.0978</v>
      </c>
      <c r="B541" s="3">
        <v>-406.65326900000002</v>
      </c>
      <c r="F541" s="2">
        <v>-121.87619100000001</v>
      </c>
      <c r="G541" s="2">
        <v>36.793230999999999</v>
      </c>
      <c r="H541" s="3">
        <v>10696.025034</v>
      </c>
      <c r="I541" s="3">
        <v>205.73827299999999</v>
      </c>
      <c r="J541">
        <v>1.4544E-2</v>
      </c>
      <c r="K541" t="e">
        <f>VLOOKUP(A541,Channel_xs_widths!$D$2:$E$279,2,FALSE)</f>
        <v>#N/A</v>
      </c>
      <c r="O541" s="3">
        <v>-1631.105998</v>
      </c>
      <c r="P541"/>
      <c r="R541" s="16"/>
      <c r="S541" s="6">
        <v>-122.041929</v>
      </c>
      <c r="T541" s="6">
        <v>36.695537000000002</v>
      </c>
      <c r="U541">
        <v>4.9283E-2</v>
      </c>
      <c r="V541" s="5">
        <v>46718.904199999997</v>
      </c>
      <c r="W541">
        <v>414.74231052699997</v>
      </c>
      <c r="Z541" s="3"/>
      <c r="AA541" s="2"/>
      <c r="AB541" s="2"/>
    </row>
    <row r="542" spans="1:28">
      <c r="A542" s="5">
        <v>10699.4257</v>
      </c>
      <c r="B542" s="3">
        <v>-406.63583399999999</v>
      </c>
      <c r="F542" s="2">
        <v>-121.876302</v>
      </c>
      <c r="G542" s="2">
        <v>36.793050999999998</v>
      </c>
      <c r="H542" s="3">
        <v>10718.352858</v>
      </c>
      <c r="I542" s="3">
        <v>205.73839599999999</v>
      </c>
      <c r="J542">
        <v>1.2260000000000001E-3</v>
      </c>
      <c r="K542" t="e">
        <f>VLOOKUP(A542,Channel_xs_widths!$D$2:$E$279,2,FALSE)</f>
        <v>#N/A</v>
      </c>
      <c r="O542" s="3">
        <v>-1642.609389</v>
      </c>
      <c r="P542"/>
      <c r="R542" s="16"/>
      <c r="S542" s="6">
        <v>-122.043932</v>
      </c>
      <c r="T542" s="6">
        <v>36.695386999999997</v>
      </c>
      <c r="U542">
        <v>1.6268999999999999E-2</v>
      </c>
      <c r="V542" s="5">
        <v>46906.959199999998</v>
      </c>
      <c r="W542">
        <v>379.79001885500003</v>
      </c>
      <c r="Z542" s="3"/>
      <c r="AA542" s="2"/>
      <c r="AB542" s="2"/>
    </row>
    <row r="543" spans="1:28">
      <c r="A543" s="5">
        <v>10710.589599999999</v>
      </c>
      <c r="B543" s="3">
        <v>-406.61220800000001</v>
      </c>
      <c r="F543" s="2">
        <v>-121.876358</v>
      </c>
      <c r="G543" s="2">
        <v>36.792960999999998</v>
      </c>
      <c r="H543" s="3">
        <v>10729.516795</v>
      </c>
      <c r="I543" s="3">
        <v>205.73848899999999</v>
      </c>
      <c r="J543">
        <v>1.0002E-2</v>
      </c>
      <c r="K543" t="e">
        <f>VLOOKUP(A543,Channel_xs_widths!$D$2:$E$279,2,FALSE)</f>
        <v>#N/A</v>
      </c>
      <c r="O543" s="3">
        <v>-1651.073513</v>
      </c>
      <c r="P543"/>
      <c r="R543" s="16"/>
      <c r="S543" s="6">
        <v>-122.045936</v>
      </c>
      <c r="T543" s="6">
        <v>36.694786000000001</v>
      </c>
      <c r="U543">
        <v>1.4225E-2</v>
      </c>
      <c r="V543" s="5">
        <v>47098.041700000002</v>
      </c>
      <c r="W543">
        <v>427.24644498700002</v>
      </c>
      <c r="Z543" s="3"/>
      <c r="AA543" s="2"/>
      <c r="AB543" s="2"/>
    </row>
    <row r="544" spans="1:28">
      <c r="A544" s="5">
        <v>10721.753500000001</v>
      </c>
      <c r="B544" s="3">
        <v>-406.41251599999998</v>
      </c>
      <c r="F544" s="2">
        <v>-121.876414</v>
      </c>
      <c r="G544" s="2">
        <v>36.792870999999998</v>
      </c>
      <c r="H544" s="3">
        <v>10740.682494999999</v>
      </c>
      <c r="I544" s="3">
        <v>205.738551</v>
      </c>
      <c r="J544">
        <v>1.2104E-2</v>
      </c>
      <c r="K544" t="e">
        <f>VLOOKUP(A544,Channel_xs_widths!$D$2:$E$279,2,FALSE)</f>
        <v>#N/A</v>
      </c>
      <c r="O544" s="3">
        <v>-1659.7692649999999</v>
      </c>
      <c r="P544"/>
      <c r="R544" s="16"/>
      <c r="S544" s="6">
        <v>-122.04827299999999</v>
      </c>
      <c r="T544" s="6">
        <v>36.694201</v>
      </c>
      <c r="U544">
        <v>3.1850999999999997E-2</v>
      </c>
      <c r="V544" s="5">
        <v>47318.349499999997</v>
      </c>
      <c r="W544">
        <v>471.91206328099997</v>
      </c>
      <c r="Z544" s="3"/>
      <c r="AA544" s="2"/>
      <c r="AB544" s="2"/>
    </row>
    <row r="545" spans="1:28">
      <c r="A545" s="5">
        <v>10743.991599999999</v>
      </c>
      <c r="B545" s="3">
        <v>-407.01652000000001</v>
      </c>
      <c r="F545" s="2">
        <v>-121.876636</v>
      </c>
      <c r="G545" s="2">
        <v>36.792780999999998</v>
      </c>
      <c r="H545" s="3">
        <v>10762.928827</v>
      </c>
      <c r="I545" s="3">
        <v>242.60794200000001</v>
      </c>
      <c r="J545">
        <v>2.4656000000000001E-2</v>
      </c>
      <c r="K545" t="e">
        <f>VLOOKUP(A545,Channel_xs_widths!$D$2:$E$279,2,FALSE)</f>
        <v>#N/A</v>
      </c>
      <c r="O545" s="3">
        <v>-1676.110189</v>
      </c>
      <c r="P545"/>
      <c r="R545" s="16"/>
      <c r="S545" s="6">
        <v>-122.052503</v>
      </c>
      <c r="T545" s="6">
        <v>36.694094999999997</v>
      </c>
      <c r="U545">
        <v>4.0453999999999997E-2</v>
      </c>
      <c r="V545" s="5">
        <v>47706.750099999997</v>
      </c>
      <c r="W545">
        <v>541.03046825499996</v>
      </c>
      <c r="Z545" s="3"/>
      <c r="AA545" s="2"/>
      <c r="AB545" s="2"/>
    </row>
    <row r="546" spans="1:28">
      <c r="A546" s="5">
        <v>10766.229799999999</v>
      </c>
      <c r="B546" s="3">
        <v>-407.50914499999999</v>
      </c>
      <c r="F546" s="2">
        <v>-121.876859</v>
      </c>
      <c r="G546" s="2">
        <v>36.792690999999998</v>
      </c>
      <c r="H546" s="3">
        <v>10785.172433</v>
      </c>
      <c r="I546" s="3">
        <v>242.608104</v>
      </c>
      <c r="J546">
        <v>2.0656000000000001E-2</v>
      </c>
      <c r="K546" t="e">
        <f>VLOOKUP(A546,Channel_xs_widths!$D$2:$E$279,2,FALSE)</f>
        <v>#N/A</v>
      </c>
      <c r="O546" s="3">
        <v>-1687.394348</v>
      </c>
      <c r="P546"/>
      <c r="R546" s="16"/>
      <c r="S546" s="6">
        <v>-122.054284</v>
      </c>
      <c r="T546" s="6">
        <v>36.694951000000003</v>
      </c>
      <c r="U546">
        <v>8.2808999999999994E-2</v>
      </c>
      <c r="V546" s="5">
        <v>47892.258500000004</v>
      </c>
      <c r="W546">
        <v>557.41817469499995</v>
      </c>
      <c r="Z546" s="3"/>
      <c r="AA546" s="2"/>
      <c r="AB546" s="2"/>
    </row>
    <row r="547" spans="1:28">
      <c r="A547" s="5">
        <v>10777.348900000001</v>
      </c>
      <c r="B547" s="3">
        <v>-407.70555100000001</v>
      </c>
      <c r="F547" s="2">
        <v>-121.87697</v>
      </c>
      <c r="G547" s="2">
        <v>36.792645999999998</v>
      </c>
      <c r="H547" s="3">
        <v>10796.293250999999</v>
      </c>
      <c r="I547" s="3">
        <v>242.608225</v>
      </c>
      <c r="J547">
        <v>2.0782999999999999E-2</v>
      </c>
      <c r="K547" t="e">
        <f>VLOOKUP(A547,Channel_xs_widths!$D$2:$E$279,2,FALSE)</f>
        <v>#N/A</v>
      </c>
      <c r="O547" s="3">
        <v>-1699.921282</v>
      </c>
      <c r="P547"/>
      <c r="R547" s="16"/>
      <c r="S547" s="6">
        <v>-122.056144</v>
      </c>
      <c r="T547" s="6">
        <v>36.695897000000002</v>
      </c>
      <c r="U547">
        <v>8.1214999999999996E-2</v>
      </c>
      <c r="V547" s="5">
        <v>48090.3698</v>
      </c>
      <c r="W547">
        <v>495.75346222899998</v>
      </c>
      <c r="Z547" s="3"/>
      <c r="AA547" s="2"/>
      <c r="AB547" s="2"/>
    </row>
    <row r="548" spans="1:28">
      <c r="A548" s="5">
        <v>10788.4679</v>
      </c>
      <c r="B548" s="3">
        <v>-407.97131300000001</v>
      </c>
      <c r="F548" s="2">
        <v>-121.877082</v>
      </c>
      <c r="G548" s="2">
        <v>36.792600999999998</v>
      </c>
      <c r="H548" s="3">
        <v>10807.415514</v>
      </c>
      <c r="I548" s="3">
        <v>242.608306</v>
      </c>
      <c r="J548">
        <v>4.0141999999999997E-2</v>
      </c>
      <c r="K548">
        <f>VLOOKUP(A548,Channel_xs_widths!$D$2:$E$279,2,FALSE)</f>
        <v>195.91484591899999</v>
      </c>
      <c r="O548" s="3">
        <v>-1711.5567799999999</v>
      </c>
      <c r="P548"/>
      <c r="R548" s="16"/>
      <c r="S548" s="6">
        <v>-122.058291</v>
      </c>
      <c r="T548" s="6">
        <v>36.696786000000003</v>
      </c>
      <c r="U548">
        <v>2.3436999999999999E-2</v>
      </c>
      <c r="V548" s="5">
        <v>48309.801200000002</v>
      </c>
      <c r="W548">
        <v>447.70646223</v>
      </c>
      <c r="Z548" s="3"/>
      <c r="AA548" s="2"/>
      <c r="AB548" s="2"/>
    </row>
    <row r="549" spans="1:28">
      <c r="A549" s="5">
        <v>10808.3316</v>
      </c>
      <c r="B549" s="3">
        <v>-408.94925899999998</v>
      </c>
      <c r="F549" s="2">
        <v>-121.877304</v>
      </c>
      <c r="G549" s="2">
        <v>36.792600999999998</v>
      </c>
      <c r="H549" s="3">
        <v>10827.303201999999</v>
      </c>
      <c r="I549" s="3">
        <v>269.327472</v>
      </c>
      <c r="J549">
        <v>4.6501000000000001E-2</v>
      </c>
      <c r="K549" t="e">
        <f>VLOOKUP(A549,Channel_xs_widths!$D$2:$E$279,2,FALSE)</f>
        <v>#N/A</v>
      </c>
      <c r="O549" s="3">
        <v>-1729.2866059999999</v>
      </c>
      <c r="P549"/>
      <c r="R549" s="16"/>
      <c r="S549" s="6">
        <v>-122.06162999999999</v>
      </c>
      <c r="T549" s="6">
        <v>36.695255000000003</v>
      </c>
      <c r="U549">
        <v>6.3449000000000005E-2</v>
      </c>
      <c r="V549" s="5">
        <v>48719.844700000001</v>
      </c>
      <c r="W549">
        <v>524.35701665900001</v>
      </c>
      <c r="Z549" s="3"/>
      <c r="AA549" s="2"/>
      <c r="AB549" s="2"/>
    </row>
    <row r="550" spans="1:28">
      <c r="A550" s="5">
        <v>10838.127</v>
      </c>
      <c r="B550" s="3">
        <v>-410.28049700000003</v>
      </c>
      <c r="F550" s="2">
        <v>-121.877638</v>
      </c>
      <c r="G550" s="2">
        <v>36.792600999999998</v>
      </c>
      <c r="H550" s="3">
        <v>10857.128366999999</v>
      </c>
      <c r="I550" s="3">
        <v>269.32763899999998</v>
      </c>
      <c r="J550">
        <v>3.7567000000000003E-2</v>
      </c>
      <c r="K550" t="e">
        <f>VLOOKUP(A550,Channel_xs_widths!$D$2:$E$279,2,FALSE)</f>
        <v>#N/A</v>
      </c>
      <c r="O550" s="3">
        <v>-1737.8786889999999</v>
      </c>
      <c r="P550"/>
      <c r="R550" s="16"/>
      <c r="S550" s="6">
        <v>-122.06363399999999</v>
      </c>
      <c r="T550" s="6">
        <v>36.695416999999999</v>
      </c>
      <c r="U550">
        <v>6.1191000000000002E-2</v>
      </c>
      <c r="V550" s="5">
        <v>48901.632799999999</v>
      </c>
      <c r="W550">
        <v>636.69426513300004</v>
      </c>
      <c r="Z550" s="3"/>
      <c r="AA550" s="2"/>
      <c r="AB550" s="2"/>
    </row>
    <row r="551" spans="1:28">
      <c r="A551" s="5">
        <v>10848.058800000001</v>
      </c>
      <c r="B551" s="3">
        <v>-410.44169099999999</v>
      </c>
      <c r="F551" s="2">
        <v>-121.87774899999999</v>
      </c>
      <c r="G551" s="2">
        <v>36.792600999999998</v>
      </c>
      <c r="H551" s="3">
        <v>10867.061487999999</v>
      </c>
      <c r="I551" s="3">
        <v>269.32777199999998</v>
      </c>
      <c r="J551">
        <v>1.8905999999999999E-2</v>
      </c>
      <c r="K551" t="e">
        <f>VLOOKUP(A551,Channel_xs_widths!$D$2:$E$279,2,FALSE)</f>
        <v>#N/A</v>
      </c>
      <c r="O551" s="3">
        <v>-1748.1511230000001</v>
      </c>
      <c r="P551"/>
      <c r="R551" s="16"/>
      <c r="S551" s="6">
        <v>-122.065637</v>
      </c>
      <c r="T551" s="6">
        <v>36.695897000000002</v>
      </c>
      <c r="U551">
        <v>5.2421000000000002E-2</v>
      </c>
      <c r="V551" s="5">
        <v>49089.532299999999</v>
      </c>
      <c r="W551">
        <v>625.89670318499998</v>
      </c>
      <c r="Z551" s="3"/>
      <c r="AA551" s="2"/>
      <c r="AB551" s="2"/>
    </row>
    <row r="552" spans="1:28">
      <c r="A552" s="5">
        <v>10868.727800000001</v>
      </c>
      <c r="B552" s="3">
        <v>-410.85902199999998</v>
      </c>
      <c r="F552" s="2">
        <v>-121.877972</v>
      </c>
      <c r="G552" s="2">
        <v>36.792651999999997</v>
      </c>
      <c r="H552" s="3">
        <v>10887.734700999999</v>
      </c>
      <c r="I552" s="3">
        <v>285.37506100000002</v>
      </c>
      <c r="J552">
        <v>2.2610999999999999E-2</v>
      </c>
      <c r="K552" t="e">
        <f>VLOOKUP(A552,Channel_xs_widths!$D$2:$E$279,2,FALSE)</f>
        <v>#N/A</v>
      </c>
      <c r="O552" s="3">
        <v>-1756.433634</v>
      </c>
      <c r="P552"/>
      <c r="R552" s="16"/>
      <c r="S552" s="6">
        <v>-122.067975</v>
      </c>
      <c r="T552" s="6">
        <v>36.696672</v>
      </c>
      <c r="U552">
        <v>1.6167999999999998E-2</v>
      </c>
      <c r="V552" s="5">
        <v>49315.829100000003</v>
      </c>
      <c r="W552">
        <v>608.08204689800004</v>
      </c>
      <c r="Z552" s="3"/>
      <c r="AA552" s="2"/>
      <c r="AB552" s="2"/>
    </row>
    <row r="553" spans="1:28">
      <c r="A553" s="5">
        <v>10884.229600000001</v>
      </c>
      <c r="B553" s="3">
        <v>-411.25955199999999</v>
      </c>
      <c r="F553" s="2">
        <v>-121.878139</v>
      </c>
      <c r="G553" s="2">
        <v>36.792690999999998</v>
      </c>
      <c r="H553" s="3">
        <v>10903.241615999999</v>
      </c>
      <c r="I553" s="3">
        <v>285.37518599999999</v>
      </c>
      <c r="J553">
        <v>1.5354E-2</v>
      </c>
      <c r="K553" t="e">
        <f>VLOOKUP(A553,Channel_xs_widths!$D$2:$E$279,2,FALSE)</f>
        <v>#N/A</v>
      </c>
      <c r="O553" s="3">
        <v>-1759.8032840000001</v>
      </c>
      <c r="P553"/>
      <c r="R553" s="16"/>
      <c r="S553" s="6">
        <v>-122.06997800000001</v>
      </c>
      <c r="T553" s="6">
        <v>36.697384</v>
      </c>
      <c r="U553">
        <v>3.8462999999999997E-2</v>
      </c>
      <c r="V553" s="5">
        <v>49511.632799999999</v>
      </c>
      <c r="W553">
        <v>627.72838071299998</v>
      </c>
      <c r="Z553" s="3"/>
      <c r="AA553" s="2"/>
      <c r="AB553" s="2"/>
    </row>
    <row r="554" spans="1:28">
      <c r="A554" s="5">
        <v>10899.731299999999</v>
      </c>
      <c r="B554" s="3">
        <v>-411.33504399999998</v>
      </c>
      <c r="F554" s="2">
        <v>-121.87830599999999</v>
      </c>
      <c r="G554" s="2">
        <v>36.792729000000001</v>
      </c>
      <c r="H554" s="3">
        <v>10918.743533000001</v>
      </c>
      <c r="I554" s="3">
        <v>285.375294</v>
      </c>
      <c r="J554">
        <v>1.5139999999999999E-3</v>
      </c>
      <c r="K554" t="e">
        <f>VLOOKUP(A554,Channel_xs_widths!$D$2:$E$279,2,FALSE)</f>
        <v>#N/A</v>
      </c>
      <c r="O554" s="3">
        <v>-1766.7037760000001</v>
      </c>
      <c r="P554"/>
      <c r="R554" s="16"/>
      <c r="S554" s="6">
        <v>-122.071871</v>
      </c>
      <c r="T554" s="6">
        <v>36.698151000000003</v>
      </c>
      <c r="U554">
        <v>3.5763000000000003E-2</v>
      </c>
      <c r="V554" s="5">
        <v>49700.835099999997</v>
      </c>
      <c r="W554">
        <v>642.77059913599999</v>
      </c>
      <c r="Z554" s="3"/>
      <c r="AA554" s="2"/>
      <c r="AB554" s="2"/>
    </row>
    <row r="555" spans="1:28">
      <c r="A555" s="5">
        <v>10920.400299999999</v>
      </c>
      <c r="B555" s="3">
        <v>-411.204793</v>
      </c>
      <c r="F555" s="2">
        <v>-121.878529</v>
      </c>
      <c r="G555" s="2">
        <v>36.792780999999998</v>
      </c>
      <c r="H555" s="3">
        <v>10939.412909000001</v>
      </c>
      <c r="I555" s="3">
        <v>285.37541900000002</v>
      </c>
      <c r="J555">
        <v>1.0565E-2</v>
      </c>
      <c r="K555" t="e">
        <f>VLOOKUP(A555,Channel_xs_widths!$D$2:$E$279,2,FALSE)</f>
        <v>#N/A</v>
      </c>
      <c r="O555" s="3">
        <v>-1776.1212049999999</v>
      </c>
      <c r="P555"/>
      <c r="R555" s="16"/>
      <c r="S555" s="6">
        <v>-122.07398499999999</v>
      </c>
      <c r="T555" s="6">
        <v>36.697913</v>
      </c>
      <c r="U555">
        <v>5.0195999999999998E-2</v>
      </c>
      <c r="V555" s="5">
        <v>49893.118900000001</v>
      </c>
      <c r="W555">
        <v>680.44587434599998</v>
      </c>
      <c r="Z555" s="3"/>
      <c r="AA555" s="2"/>
      <c r="AB555" s="2"/>
    </row>
    <row r="556" spans="1:28">
      <c r="A556" s="5">
        <v>10931.5193</v>
      </c>
      <c r="B556" s="3">
        <v>-410.99920700000001</v>
      </c>
      <c r="F556" s="2">
        <v>-121.87864</v>
      </c>
      <c r="G556" s="2">
        <v>36.792825999999998</v>
      </c>
      <c r="H556" s="3">
        <v>10950.533872</v>
      </c>
      <c r="I556" s="3">
        <v>296.04742299999998</v>
      </c>
      <c r="J556">
        <v>1.7939E-2</v>
      </c>
      <c r="K556" t="e">
        <f>VLOOKUP(A556,Channel_xs_widths!$D$2:$E$279,2,FALSE)</f>
        <v>#N/A</v>
      </c>
      <c r="O556" s="3">
        <v>-1786.280843</v>
      </c>
      <c r="P556"/>
      <c r="R556" s="16"/>
      <c r="S556" s="6">
        <v>-122.076323</v>
      </c>
      <c r="T556" s="6">
        <v>36.698014999999998</v>
      </c>
      <c r="U556">
        <v>4.2832000000000002E-2</v>
      </c>
      <c r="V556" s="5">
        <v>50102.8439</v>
      </c>
      <c r="W556">
        <v>701.02115733999995</v>
      </c>
      <c r="Z556" s="3"/>
      <c r="AA556" s="2"/>
      <c r="AB556" s="2"/>
    </row>
    <row r="557" spans="1:28">
      <c r="A557" s="5">
        <v>10964.8765</v>
      </c>
      <c r="B557" s="3">
        <v>-412.002655</v>
      </c>
      <c r="F557" s="2">
        <v>-121.878974</v>
      </c>
      <c r="G557" s="2">
        <v>36.792960999999998</v>
      </c>
      <c r="H557" s="3">
        <v>10983.906118000001</v>
      </c>
      <c r="I557" s="3">
        <v>296.04758199999998</v>
      </c>
      <c r="J557">
        <v>2.7730999999999999E-2</v>
      </c>
      <c r="K557" t="e">
        <f>VLOOKUP(A557,Channel_xs_widths!$D$2:$E$279,2,FALSE)</f>
        <v>#N/A</v>
      </c>
      <c r="O557" s="3">
        <v>-1792.9171409999999</v>
      </c>
      <c r="P557"/>
      <c r="R557" s="16"/>
      <c r="S557" s="6">
        <v>-122.078326</v>
      </c>
      <c r="T557" s="6">
        <v>36.698360999999998</v>
      </c>
      <c r="U557">
        <v>5.883E-2</v>
      </c>
      <c r="V557" s="5">
        <v>50286.031199999998</v>
      </c>
      <c r="W557">
        <v>761.98279315100001</v>
      </c>
      <c r="Z557" s="3"/>
      <c r="AA557" s="2"/>
      <c r="AB557" s="2"/>
    </row>
    <row r="558" spans="1:28">
      <c r="A558" s="5">
        <v>10987.114600000001</v>
      </c>
      <c r="B558" s="3">
        <v>-412.54093399999999</v>
      </c>
      <c r="F558" s="2">
        <v>-121.87919599999999</v>
      </c>
      <c r="G558" s="2">
        <v>36.793050999999998</v>
      </c>
      <c r="H558" s="3">
        <v>11006.150709</v>
      </c>
      <c r="I558" s="3">
        <v>296.04778099999999</v>
      </c>
      <c r="J558">
        <v>2.4205999999999998E-2</v>
      </c>
      <c r="K558">
        <f>VLOOKUP(A558,Channel_xs_widths!$D$2:$E$279,2,FALSE)</f>
        <v>151.61400289599999</v>
      </c>
      <c r="O558" s="3">
        <v>-1800.9058090000001</v>
      </c>
      <c r="P558"/>
      <c r="R558" s="16"/>
      <c r="S558" s="6">
        <v>-122.080664</v>
      </c>
      <c r="T558" s="6">
        <v>36.698435000000003</v>
      </c>
      <c r="U558">
        <v>4.1418000000000003E-2</v>
      </c>
      <c r="V558" s="5">
        <v>50496.559000000001</v>
      </c>
      <c r="W558">
        <v>784.21833727600006</v>
      </c>
      <c r="Z558" s="3"/>
      <c r="AA558" s="2"/>
      <c r="AB558" s="2"/>
    </row>
    <row r="559" spans="1:28">
      <c r="A559" s="5">
        <v>10998.2336</v>
      </c>
      <c r="B559" s="3">
        <v>-412.810089</v>
      </c>
      <c r="D559" t="s">
        <v>4</v>
      </c>
      <c r="E559" s="16" t="s">
        <v>4</v>
      </c>
      <c r="F559" s="2">
        <v>-121.87930799999999</v>
      </c>
      <c r="G559" s="2">
        <v>36.793095999999998</v>
      </c>
      <c r="H559" s="3">
        <v>11017.272997</v>
      </c>
      <c r="I559" s="3">
        <v>296.04790000000003</v>
      </c>
      <c r="J559">
        <v>3.3327000000000002E-2</v>
      </c>
      <c r="K559" t="e">
        <f>VLOOKUP(A559,Channel_xs_widths!$D$2:$E$279,2,FALSE)</f>
        <v>#N/A</v>
      </c>
      <c r="O559" s="3">
        <v>-1807.8579030000001</v>
      </c>
      <c r="P559"/>
      <c r="R559" s="16"/>
      <c r="S559" s="6">
        <v>-122.082667</v>
      </c>
      <c r="T559" s="6">
        <v>36.698922000000003</v>
      </c>
      <c r="U559">
        <v>4.4672999999999997E-2</v>
      </c>
      <c r="V559" s="5">
        <v>50685.080300000001</v>
      </c>
      <c r="W559">
        <v>770.084372196</v>
      </c>
      <c r="Z559" s="3"/>
      <c r="AA559" s="2"/>
      <c r="AB559" s="2"/>
    </row>
    <row r="560" spans="1:28">
      <c r="A560" s="5">
        <v>11031.590700000001</v>
      </c>
      <c r="B560" s="3">
        <v>-414.02319299999999</v>
      </c>
      <c r="F560" s="2">
        <v>-121.879642</v>
      </c>
      <c r="G560" s="2">
        <v>36.793230999999999</v>
      </c>
      <c r="H560" s="3">
        <v>11050.652106</v>
      </c>
      <c r="I560" s="3">
        <v>296.04806000000002</v>
      </c>
      <c r="J560">
        <v>3.0217999999999998E-2</v>
      </c>
      <c r="K560" t="e">
        <f>VLOOKUP(A560,Channel_xs_widths!$D$2:$E$279,2,FALSE)</f>
        <v>#N/A</v>
      </c>
      <c r="O560" s="3">
        <v>-1820.1708980000001</v>
      </c>
      <c r="P560"/>
      <c r="R560" s="16"/>
      <c r="S560" s="6">
        <v>-122.08700899999999</v>
      </c>
      <c r="T560" s="6">
        <v>36.699322000000002</v>
      </c>
      <c r="U560">
        <v>2.2425E-2</v>
      </c>
      <c r="V560" s="5">
        <v>51088.384599999998</v>
      </c>
      <c r="W560">
        <v>823.58376864000002</v>
      </c>
      <c r="Z560" s="3"/>
      <c r="AA560" s="2"/>
      <c r="AB560" s="2"/>
    </row>
    <row r="561" spans="1:28">
      <c r="A561" s="5">
        <v>11053.8287</v>
      </c>
      <c r="B561" s="3">
        <v>-414.490072</v>
      </c>
      <c r="F561" s="2">
        <v>-121.879864</v>
      </c>
      <c r="G561" s="2">
        <v>36.793322000000003</v>
      </c>
      <c r="H561" s="3">
        <v>11072.895019</v>
      </c>
      <c r="I561" s="3">
        <v>296.04825899999997</v>
      </c>
      <c r="J561">
        <v>2.4406000000000001E-2</v>
      </c>
      <c r="K561" t="e">
        <f>VLOOKUP(A561,Channel_xs_widths!$D$2:$E$279,2,FALSE)</f>
        <v>#N/A</v>
      </c>
      <c r="O561" s="3">
        <v>-1829.314128</v>
      </c>
      <c r="P561"/>
      <c r="R561" s="16"/>
      <c r="S561" s="6">
        <v>-122.088567</v>
      </c>
      <c r="T561" s="6">
        <v>36.700583999999999</v>
      </c>
      <c r="U561">
        <v>0.102211</v>
      </c>
      <c r="V561" s="5">
        <v>51293.572500000002</v>
      </c>
      <c r="W561">
        <v>860.12610398499999</v>
      </c>
      <c r="Z561" s="3"/>
      <c r="AA561" s="2"/>
      <c r="AB561" s="2"/>
    </row>
    <row r="562" spans="1:28">
      <c r="A562" s="5">
        <v>11070.992200000001</v>
      </c>
      <c r="B562" s="3">
        <v>-414.98483900000002</v>
      </c>
      <c r="F562" s="2">
        <v>-121.879976</v>
      </c>
      <c r="G562" s="2">
        <v>36.793447999999998</v>
      </c>
      <c r="H562" s="3">
        <v>11090.065640999999</v>
      </c>
      <c r="I562" s="3">
        <v>323.97323499999999</v>
      </c>
      <c r="J562">
        <v>2.5680999999999999E-2</v>
      </c>
      <c r="K562" t="e">
        <f>VLOOKUP(A562,Channel_xs_widths!$D$2:$E$279,2,FALSE)</f>
        <v>#N/A</v>
      </c>
      <c r="O562" s="3">
        <v>-1832.2646480000001</v>
      </c>
      <c r="P562"/>
      <c r="Q562" t="s">
        <v>11</v>
      </c>
      <c r="R562" s="16"/>
      <c r="S562" s="6">
        <v>-122.089457</v>
      </c>
      <c r="T562" s="6">
        <v>36.700673999999999</v>
      </c>
      <c r="U562">
        <v>1.5025999999999999E-2</v>
      </c>
      <c r="V562" s="5">
        <v>51373.744400000003</v>
      </c>
      <c r="X562">
        <f>FORECAST(V562,W561:W565,V561:V565)</f>
        <v>896.77516268642285</v>
      </c>
      <c r="Z562" s="3"/>
      <c r="AA562" s="2"/>
      <c r="AB562" s="2"/>
    </row>
    <row r="563" spans="1:28">
      <c r="A563" s="5">
        <v>11078.347900000001</v>
      </c>
      <c r="B563" s="3">
        <v>-415.11975999999999</v>
      </c>
      <c r="F563" s="2">
        <v>-121.88002299999999</v>
      </c>
      <c r="G563" s="2">
        <v>36.793501999999997</v>
      </c>
      <c r="H563" s="3">
        <v>11097.422658</v>
      </c>
      <c r="I563" s="3">
        <v>323.97331300000002</v>
      </c>
      <c r="J563">
        <v>6.6765000000000005E-2</v>
      </c>
      <c r="K563" t="e">
        <f>VLOOKUP(A563,Channel_xs_widths!$D$2:$E$279,2,FALSE)</f>
        <v>#N/A</v>
      </c>
      <c r="O563" s="3">
        <v>-1831.9734699999999</v>
      </c>
      <c r="P563"/>
      <c r="R563" s="16" t="s">
        <v>11</v>
      </c>
      <c r="S563" s="6">
        <v>-122.08968</v>
      </c>
      <c r="T563" s="6">
        <v>36.700673999999999</v>
      </c>
      <c r="U563">
        <v>7.1110000000000001E-3</v>
      </c>
      <c r="V563" s="5">
        <v>51393.630899999996</v>
      </c>
      <c r="X563">
        <f>FORECAST(V563,W561:W565,V561:V565)</f>
        <v>905.86589779268252</v>
      </c>
      <c r="Z563" s="3"/>
      <c r="AA563" s="2"/>
      <c r="AB563" s="2"/>
    </row>
    <row r="564" spans="1:28">
      <c r="A564" s="5">
        <v>11115.1268</v>
      </c>
      <c r="B564" s="3">
        <v>-417.931488</v>
      </c>
      <c r="F564" s="2">
        <v>-121.880262</v>
      </c>
      <c r="G564" s="2">
        <v>36.793771999999997</v>
      </c>
      <c r="H564" s="3">
        <v>11134.308852</v>
      </c>
      <c r="I564" s="3">
        <v>323.973454</v>
      </c>
      <c r="J564">
        <v>6.9794999999999996E-2</v>
      </c>
      <c r="K564" t="e">
        <f>VLOOKUP(A564,Channel_xs_widths!$D$2:$E$279,2,FALSE)</f>
        <v>#N/A</v>
      </c>
      <c r="O564" s="3">
        <v>-1832.115397</v>
      </c>
      <c r="P564" t="s">
        <v>11</v>
      </c>
      <c r="R564" s="16"/>
      <c r="S564" s="6">
        <v>-122.090682</v>
      </c>
      <c r="T564" s="6">
        <v>36.700673999999999</v>
      </c>
      <c r="U564">
        <v>7.8220000000000008E-3</v>
      </c>
      <c r="V564" s="5">
        <v>51483.1201</v>
      </c>
      <c r="X564">
        <f>FORECAST(V564,W561:W566,V561:V566)</f>
        <v>959.27712580492152</v>
      </c>
      <c r="Z564" s="3"/>
      <c r="AA564" s="2"/>
      <c r="AB564" s="2"/>
    </row>
    <row r="565" spans="1:28">
      <c r="A565" s="5">
        <v>11122.482599999999</v>
      </c>
      <c r="B565" s="3">
        <v>-418.20011599999998</v>
      </c>
      <c r="F565" s="2">
        <v>-121.880309</v>
      </c>
      <c r="G565" s="2">
        <v>36.793826000000003</v>
      </c>
      <c r="H565" s="3">
        <v>11141.669524000001</v>
      </c>
      <c r="I565" s="3">
        <v>323.97359499999999</v>
      </c>
      <c r="J565">
        <v>3.2974000000000003E-2</v>
      </c>
      <c r="K565" t="e">
        <f>VLOOKUP(A565,Channel_xs_widths!$D$2:$E$279,2,FALSE)</f>
        <v>#N/A</v>
      </c>
      <c r="O565" s="3">
        <v>-1832.295247</v>
      </c>
      <c r="P565"/>
      <c r="R565" s="16"/>
      <c r="S565" s="6">
        <v>-122.09079300000001</v>
      </c>
      <c r="T565" s="6">
        <v>36.700673999999999</v>
      </c>
      <c r="U565">
        <v>1.5610000000000001E-2</v>
      </c>
      <c r="V565" s="5">
        <v>51493.063399999999</v>
      </c>
      <c r="W565">
        <v>951.31957332399998</v>
      </c>
      <c r="Z565" s="3"/>
      <c r="AA565" s="2"/>
      <c r="AB565" s="2"/>
    </row>
    <row r="566" spans="1:28">
      <c r="A566" s="5">
        <v>11139.646000000001</v>
      </c>
      <c r="B566" s="3">
        <v>-418.73998999999998</v>
      </c>
      <c r="D566" t="s">
        <v>18</v>
      </c>
      <c r="F566" s="2">
        <v>-121.880421</v>
      </c>
      <c r="G566" s="2">
        <v>36.793951999999997</v>
      </c>
      <c r="H566" s="3">
        <v>11158.841468000001</v>
      </c>
      <c r="I566" s="3">
        <v>323.97367300000002</v>
      </c>
      <c r="J566">
        <v>2.9635999999999999E-2</v>
      </c>
      <c r="K566" t="e">
        <f>VLOOKUP(A566,Channel_xs_widths!$D$2:$E$279,2,FALSE)</f>
        <v>#N/A</v>
      </c>
      <c r="O566" s="3">
        <v>-1838.58232</v>
      </c>
      <c r="P566"/>
      <c r="R566" s="16"/>
      <c r="S566" s="6">
        <v>-122.093019</v>
      </c>
      <c r="T566" s="6">
        <v>36.700887000000002</v>
      </c>
      <c r="U566">
        <v>2.5832000000000001E-2</v>
      </c>
      <c r="V566" s="5">
        <v>51697.9663</v>
      </c>
      <c r="W566">
        <v>1086.09399846</v>
      </c>
      <c r="Z566" s="3"/>
      <c r="AA566" s="2"/>
      <c r="AB566" s="2"/>
    </row>
    <row r="567" spans="1:28">
      <c r="A567" s="5">
        <v>11150.8099</v>
      </c>
      <c r="B567" s="3">
        <v>-419.039627</v>
      </c>
      <c r="F567" s="2">
        <v>-121.880476</v>
      </c>
      <c r="G567" s="2">
        <v>36.794043000000002</v>
      </c>
      <c r="H567" s="3">
        <v>11170.009362999999</v>
      </c>
      <c r="I567" s="3">
        <v>332.918159</v>
      </c>
      <c r="J567">
        <v>2.0131E-2</v>
      </c>
      <c r="K567" t="e">
        <f>VLOOKUP(A567,Channel_xs_widths!$D$2:$E$279,2,FALSE)</f>
        <v>#N/A</v>
      </c>
      <c r="O567" s="3">
        <v>-1843.102484</v>
      </c>
      <c r="P567" t="s">
        <v>12</v>
      </c>
      <c r="Q567" t="s">
        <v>12</v>
      </c>
      <c r="R567" s="16" t="s">
        <v>12</v>
      </c>
      <c r="S567" s="6">
        <v>-122.094021</v>
      </c>
      <c r="T567" s="6">
        <v>36.701182000000003</v>
      </c>
      <c r="U567">
        <v>3.5691000000000001E-2</v>
      </c>
      <c r="V567" s="5">
        <v>51793.249600000003</v>
      </c>
      <c r="X567">
        <f>FORECAST(V567,W566:W568,V566:V568)</f>
        <v>1142.3192665642091</v>
      </c>
      <c r="Z567" s="3"/>
      <c r="AA567" s="2"/>
      <c r="AB567" s="2"/>
    </row>
    <row r="568" spans="1:28">
      <c r="A568" s="5">
        <v>11184.3015</v>
      </c>
      <c r="B568" s="3">
        <v>-419.63894699999997</v>
      </c>
      <c r="F568" s="2">
        <v>-121.88064300000001</v>
      </c>
      <c r="G568" s="2">
        <v>36.794313000000002</v>
      </c>
      <c r="H568" s="3">
        <v>11203.506332999999</v>
      </c>
      <c r="I568" s="3">
        <v>332.91827699999999</v>
      </c>
      <c r="J568">
        <v>1.7895000000000001E-2</v>
      </c>
      <c r="K568">
        <f>VLOOKUP(A568,Channel_xs_widths!$D$2:$E$279,2,FALSE)</f>
        <v>187.673912258</v>
      </c>
      <c r="O568" s="3">
        <v>-1845.9118370000001</v>
      </c>
      <c r="P568"/>
      <c r="R568" s="16"/>
      <c r="S568" s="6">
        <v>-122.095023</v>
      </c>
      <c r="T568" s="6">
        <v>36.701326000000002</v>
      </c>
      <c r="U568">
        <v>2.6502999999999999E-2</v>
      </c>
      <c r="V568" s="5">
        <v>51884.328000000001</v>
      </c>
      <c r="W568">
        <v>1196.0632852799999</v>
      </c>
      <c r="Z568" s="3"/>
      <c r="AA568" s="2"/>
      <c r="AB568" s="2"/>
    </row>
    <row r="569" spans="1:28">
      <c r="A569" s="5">
        <v>11184.3015</v>
      </c>
      <c r="B569" s="3">
        <v>-419.63894699999997</v>
      </c>
      <c r="F569" s="2">
        <v>-121.88064300000001</v>
      </c>
      <c r="G569" s="2">
        <v>36.794313000000002</v>
      </c>
      <c r="H569" s="3">
        <v>11203.506332999999</v>
      </c>
      <c r="I569" s="3">
        <v>0</v>
      </c>
      <c r="J569">
        <v>3.8544000000000002E-2</v>
      </c>
      <c r="O569" s="3">
        <v>-1850.1412350000001</v>
      </c>
      <c r="P569"/>
      <c r="R569" s="16"/>
      <c r="S569" s="6">
        <v>-122.097026</v>
      </c>
      <c r="T569" s="6">
        <v>36.701687999999997</v>
      </c>
      <c r="U569">
        <v>3.7032000000000002E-2</v>
      </c>
      <c r="V569" s="5">
        <v>52067.917300000001</v>
      </c>
      <c r="W569">
        <v>1503.9092282500001</v>
      </c>
      <c r="Z569" s="3"/>
      <c r="AA569" s="2"/>
      <c r="AB569" s="2"/>
    </row>
    <row r="570" spans="1:28">
      <c r="A570" s="5">
        <v>11206.629199999999</v>
      </c>
      <c r="B570" s="3">
        <v>-420.49955199999999</v>
      </c>
      <c r="F570" s="2">
        <v>-121.88075499999999</v>
      </c>
      <c r="G570" s="2">
        <v>36.794493000000003</v>
      </c>
      <c r="H570" s="3">
        <v>11225.850639</v>
      </c>
      <c r="I570" s="3">
        <v>332.91842400000002</v>
      </c>
      <c r="J570">
        <v>3.6519999999999997E-2</v>
      </c>
      <c r="K570" t="e">
        <f>VLOOKUP(A570,Channel_xs_widths!$D$2:$E$279,2,FALSE)</f>
        <v>#N/A</v>
      </c>
      <c r="O570" s="3">
        <v>-1851.1537269999999</v>
      </c>
      <c r="P570" t="s">
        <v>13</v>
      </c>
      <c r="R570" s="16"/>
      <c r="S570" s="6">
        <v>-122.09735999999999</v>
      </c>
      <c r="T570" s="6">
        <v>36.701754999999999</v>
      </c>
      <c r="U570">
        <v>3.7150000000000002E-2</v>
      </c>
      <c r="V570" s="5">
        <v>52098.674700000003</v>
      </c>
      <c r="X570">
        <f>FORECAST(V570,W569:W573,V569:V573)</f>
        <v>1509.1025059688027</v>
      </c>
      <c r="Z570" s="3"/>
      <c r="AA570" s="2"/>
      <c r="AB570" s="2"/>
    </row>
    <row r="571" spans="1:28">
      <c r="A571" s="5">
        <v>11219.400299999999</v>
      </c>
      <c r="B571" s="3">
        <v>-420.92074600000001</v>
      </c>
      <c r="F571" s="2">
        <v>-121.880844</v>
      </c>
      <c r="G571" s="2">
        <v>36.794583000000003</v>
      </c>
      <c r="H571" s="3">
        <v>11238.628633</v>
      </c>
      <c r="I571" s="3">
        <v>320.85780399999999</v>
      </c>
      <c r="J571">
        <v>2.4272999999999999E-2</v>
      </c>
      <c r="K571" t="e">
        <f>VLOOKUP(A571,Channel_xs_widths!$D$2:$E$279,2,FALSE)</f>
        <v>#N/A</v>
      </c>
      <c r="O571" s="3">
        <v>-1853.875732</v>
      </c>
      <c r="P571"/>
      <c r="Q571" t="s">
        <v>13</v>
      </c>
      <c r="R571" s="16"/>
      <c r="S571" s="6">
        <v>-122.09836199999999</v>
      </c>
      <c r="T571" s="6">
        <v>36.701943999999997</v>
      </c>
      <c r="U571">
        <v>3.7115000000000002E-2</v>
      </c>
      <c r="V571" s="5">
        <v>52190.678699999997</v>
      </c>
      <c r="X571">
        <f>FORECAST(V571,W569:W573,V569:V573)</f>
        <v>1524.6370545080381</v>
      </c>
      <c r="Z571" s="3"/>
      <c r="AA571" s="2"/>
      <c r="AB571" s="2"/>
    </row>
    <row r="572" spans="1:28">
      <c r="A572" s="5">
        <v>11238.5569</v>
      </c>
      <c r="B572" s="3">
        <v>-421.27453600000001</v>
      </c>
      <c r="F572" s="2">
        <v>-121.880977</v>
      </c>
      <c r="G572" s="2">
        <v>36.794718000000003</v>
      </c>
      <c r="H572" s="3">
        <v>11257.788463000001</v>
      </c>
      <c r="I572" s="3">
        <v>320.857911</v>
      </c>
      <c r="J572">
        <v>3.7101000000000002E-2</v>
      </c>
      <c r="K572" t="e">
        <f>VLOOKUP(A572,Channel_xs_widths!$D$2:$E$279,2,FALSE)</f>
        <v>#N/A</v>
      </c>
      <c r="O572" s="3">
        <v>-1855.0907090000001</v>
      </c>
      <c r="P572"/>
      <c r="R572" s="16" t="s">
        <v>13</v>
      </c>
      <c r="S572" s="6">
        <v>-122.098696</v>
      </c>
      <c r="T572" s="6">
        <v>36.701968000000001</v>
      </c>
      <c r="U572">
        <v>3.9673E-2</v>
      </c>
      <c r="V572" s="5">
        <v>52220.632299999997</v>
      </c>
      <c r="X572">
        <f>FORECAST(V572,W569:W574,V569:V574)</f>
        <v>1551.338426635466</v>
      </c>
      <c r="Z572" s="3"/>
      <c r="AA572" s="2"/>
      <c r="AB572" s="2"/>
    </row>
    <row r="573" spans="1:28">
      <c r="A573" s="5">
        <v>11257.713400000001</v>
      </c>
      <c r="B573" s="3">
        <v>-422.34219400000001</v>
      </c>
      <c r="F573" s="2">
        <v>-121.881111</v>
      </c>
      <c r="G573" s="2">
        <v>36.794854000000001</v>
      </c>
      <c r="H573" s="3">
        <v>11276.974743000001</v>
      </c>
      <c r="I573" s="3">
        <v>320.85803800000002</v>
      </c>
      <c r="J573">
        <v>4.4294E-2</v>
      </c>
      <c r="K573" t="e">
        <f>VLOOKUP(A573,Channel_xs_widths!$D$2:$E$279,2,FALSE)</f>
        <v>#N/A</v>
      </c>
      <c r="O573" s="3">
        <v>-1857.5035809999999</v>
      </c>
      <c r="P573"/>
      <c r="R573" s="16"/>
      <c r="S573" s="6">
        <v>-122.099475</v>
      </c>
      <c r="T573" s="6">
        <v>36.702025999999996</v>
      </c>
      <c r="U573">
        <v>2.1932E-2</v>
      </c>
      <c r="V573" s="5">
        <v>52290.5239</v>
      </c>
      <c r="W573">
        <v>1541.49556181</v>
      </c>
      <c r="Z573" s="3"/>
      <c r="AA573" s="2"/>
      <c r="AB573" s="2"/>
    </row>
    <row r="574" spans="1:28">
      <c r="A574" s="5">
        <v>11270.484399999999</v>
      </c>
      <c r="B574" s="3">
        <v>-422.68872099999999</v>
      </c>
      <c r="F574" s="2">
        <v>-121.88120000000001</v>
      </c>
      <c r="G574" s="2">
        <v>36.794944000000001</v>
      </c>
      <c r="H574" s="3">
        <v>11289.750469000001</v>
      </c>
      <c r="I574" s="3">
        <v>320.85814399999998</v>
      </c>
      <c r="J574">
        <v>3.0002000000000001E-2</v>
      </c>
      <c r="K574" t="e">
        <f>VLOOKUP(A574,Channel_xs_widths!$D$2:$E$279,2,FALSE)</f>
        <v>#N/A</v>
      </c>
      <c r="O574" s="3">
        <v>-1865.364188</v>
      </c>
      <c r="P574"/>
      <c r="R574" s="16"/>
      <c r="S574" s="6">
        <v>-122.104039</v>
      </c>
      <c r="T574" s="6">
        <v>36.701884</v>
      </c>
      <c r="U574">
        <v>2.4806000000000002E-2</v>
      </c>
      <c r="V574" s="5">
        <v>52705.208700000003</v>
      </c>
      <c r="W574">
        <v>1810.2948386200001</v>
      </c>
      <c r="Z574" s="3"/>
      <c r="AA574" s="2"/>
      <c r="AB574" s="2"/>
    </row>
    <row r="575" spans="1:28">
      <c r="A575" s="5">
        <v>11284.5772</v>
      </c>
      <c r="B575" s="3">
        <v>-423.14815299999998</v>
      </c>
      <c r="F575" s="2">
        <v>-121.881311</v>
      </c>
      <c r="G575" s="2">
        <v>36.795034000000001</v>
      </c>
      <c r="H575" s="3">
        <v>11303.850770999999</v>
      </c>
      <c r="I575" s="3">
        <v>314.52289100000002</v>
      </c>
      <c r="J575">
        <v>1.7805000000000001E-2</v>
      </c>
      <c r="K575" t="e">
        <f>VLOOKUP(A575,Channel_xs_widths!$D$2:$E$279,2,FALSE)</f>
        <v>#N/A</v>
      </c>
      <c r="O575" s="3">
        <v>-1870.1046140000001</v>
      </c>
      <c r="P575"/>
      <c r="R575" s="16"/>
      <c r="S575" s="6">
        <v>-122.10620900000001</v>
      </c>
      <c r="T575" s="6">
        <v>36.701574999999998</v>
      </c>
      <c r="U575">
        <v>5.3950999999999999E-2</v>
      </c>
      <c r="V575" s="5">
        <v>52902.769200000002</v>
      </c>
      <c r="W575">
        <v>1797.9617546300001</v>
      </c>
      <c r="Z575" s="3"/>
      <c r="AA575" s="2"/>
      <c r="AB575" s="2"/>
    </row>
    <row r="576" spans="1:28">
      <c r="A576" s="5">
        <v>11298.670099999999</v>
      </c>
      <c r="B576" s="3">
        <v>-423.190562</v>
      </c>
      <c r="F576" s="2">
        <v>-121.881423</v>
      </c>
      <c r="G576" s="2">
        <v>36.795124000000001</v>
      </c>
      <c r="H576" s="3">
        <v>11317.943641</v>
      </c>
      <c r="I576" s="3">
        <v>314.52299099999999</v>
      </c>
      <c r="J576">
        <v>2.7657999999999999E-2</v>
      </c>
      <c r="K576" t="e">
        <f>VLOOKUP(A576,Channel_xs_widths!$D$2:$E$279,2,FALSE)</f>
        <v>#N/A</v>
      </c>
      <c r="O576" s="3">
        <v>-1877.928711</v>
      </c>
      <c r="P576"/>
      <c r="R576" s="16"/>
      <c r="S576" s="6">
        <v>-122.108268</v>
      </c>
      <c r="T576" s="6">
        <v>36.700763999999999</v>
      </c>
      <c r="U576">
        <v>3.8848000000000001E-2</v>
      </c>
      <c r="V576" s="5">
        <v>53112.653100000003</v>
      </c>
      <c r="W576">
        <v>1987.98315374</v>
      </c>
      <c r="Z576" s="3"/>
      <c r="AA576" s="2"/>
      <c r="AB576" s="2"/>
    </row>
    <row r="577" spans="1:30">
      <c r="A577" s="5">
        <v>11326.855600000001</v>
      </c>
      <c r="B577" s="3">
        <v>-424.317474</v>
      </c>
      <c r="F577" s="2">
        <v>-121.88164500000001</v>
      </c>
      <c r="G577" s="2">
        <v>36.795304000000002</v>
      </c>
      <c r="H577" s="3">
        <v>11346.151747</v>
      </c>
      <c r="I577" s="3">
        <v>314.52314000000001</v>
      </c>
      <c r="J577">
        <v>4.1328999999999998E-2</v>
      </c>
      <c r="K577" t="e">
        <f>VLOOKUP(A577,Channel_xs_widths!$D$2:$E$279,2,FALSE)</f>
        <v>#N/A</v>
      </c>
      <c r="O577" s="3">
        <v>-1886.4108639999999</v>
      </c>
      <c r="P577"/>
      <c r="R577" s="16"/>
      <c r="S577" s="6">
        <v>-122.10918100000001</v>
      </c>
      <c r="T577" s="6">
        <v>36.699142000000002</v>
      </c>
      <c r="U577">
        <v>3.7499999999999999E-2</v>
      </c>
      <c r="V577" s="5">
        <v>53310.393199999999</v>
      </c>
      <c r="W577">
        <v>1746.4988076300001</v>
      </c>
      <c r="Z577" s="3"/>
      <c r="AA577" s="2"/>
      <c r="AB577" s="2"/>
    </row>
    <row r="578" spans="1:30">
      <c r="A578" s="5">
        <v>11340.948399999999</v>
      </c>
      <c r="B578" s="3">
        <v>-424.93787600000002</v>
      </c>
      <c r="F578" s="2">
        <v>-121.881756</v>
      </c>
      <c r="G578" s="2">
        <v>36.795394000000002</v>
      </c>
      <c r="H578" s="3">
        <v>11360.258178</v>
      </c>
      <c r="I578" s="3">
        <v>314.52328799999998</v>
      </c>
      <c r="J578">
        <v>3.8928999999999998E-2</v>
      </c>
      <c r="K578" t="e">
        <f>VLOOKUP(A578,Channel_xs_widths!$D$2:$E$279,2,FALSE)</f>
        <v>#N/A</v>
      </c>
      <c r="O578" s="3">
        <v>-1893.105857</v>
      </c>
      <c r="P578"/>
      <c r="R578" s="16"/>
      <c r="S578" s="6">
        <v>-122.110049</v>
      </c>
      <c r="T578" s="6">
        <v>36.697617999999999</v>
      </c>
      <c r="U578">
        <v>3.27E-2</v>
      </c>
      <c r="V578" s="5">
        <v>53504.816899999998</v>
      </c>
      <c r="W578">
        <v>1712.2339718400001</v>
      </c>
      <c r="Z578" s="3"/>
      <c r="AA578" s="2"/>
      <c r="AB578" s="2"/>
    </row>
    <row r="579" spans="1:30">
      <c r="A579" s="5">
        <v>11355.0412</v>
      </c>
      <c r="B579" s="3">
        <v>-425.414714</v>
      </c>
      <c r="F579" s="2">
        <v>-121.881868</v>
      </c>
      <c r="G579" s="2">
        <v>36.795484999999999</v>
      </c>
      <c r="H579" s="3">
        <v>11374.359015</v>
      </c>
      <c r="I579" s="3">
        <v>314.52338800000001</v>
      </c>
      <c r="J579">
        <v>3.3834999999999997E-2</v>
      </c>
      <c r="K579" t="e">
        <f>VLOOKUP(A579,Channel_xs_widths!$D$2:$E$279,2,FALSE)</f>
        <v>#N/A</v>
      </c>
      <c r="O579" s="3">
        <v>-1901.342905</v>
      </c>
      <c r="P579"/>
      <c r="R579" s="16"/>
      <c r="S579" s="6">
        <v>-122.110923</v>
      </c>
      <c r="T579" s="6">
        <v>36.696168</v>
      </c>
      <c r="U579">
        <v>3.9766000000000003E-2</v>
      </c>
      <c r="V579" s="5">
        <v>53701.346599999997</v>
      </c>
      <c r="W579">
        <v>1655.11958286</v>
      </c>
      <c r="Z579" s="3"/>
      <c r="AA579" s="2"/>
      <c r="AB579" s="2"/>
    </row>
    <row r="580" spans="1:30">
      <c r="A580" s="5">
        <v>11369.134</v>
      </c>
      <c r="B580" s="3">
        <v>-425.89152999999999</v>
      </c>
      <c r="F580" s="2">
        <v>-121.881979</v>
      </c>
      <c r="G580" s="2">
        <v>36.795574999999999</v>
      </c>
      <c r="H580" s="3">
        <v>11388.459843000001</v>
      </c>
      <c r="I580" s="3">
        <v>314.52348699999999</v>
      </c>
      <c r="J580">
        <v>3.9100000000000003E-2</v>
      </c>
      <c r="K580">
        <f>VLOOKUP(A580,Channel_xs_widths!$D$2:$E$279,2,FALSE)</f>
        <v>284.33435260599998</v>
      </c>
      <c r="O580" s="3">
        <v>-1907.773641</v>
      </c>
      <c r="P580"/>
      <c r="R580" s="16"/>
      <c r="S580" s="6">
        <v>-122.11127399999999</v>
      </c>
      <c r="T580" s="6">
        <v>36.694546000000003</v>
      </c>
      <c r="U580">
        <v>2.4264000000000001E-2</v>
      </c>
      <c r="V580" s="5">
        <v>53885.022599999997</v>
      </c>
      <c r="W580">
        <v>1414.3610594500001</v>
      </c>
      <c r="Z580" s="3"/>
      <c r="AA580" s="2"/>
      <c r="AB580" s="2"/>
    </row>
    <row r="581" spans="1:30">
      <c r="A581" s="5">
        <v>11383.226699999999</v>
      </c>
      <c r="B581" s="3">
        <v>-426.51676400000002</v>
      </c>
      <c r="F581" s="2">
        <v>-121.88209000000001</v>
      </c>
      <c r="G581" s="2">
        <v>36.795665</v>
      </c>
      <c r="H581" s="3">
        <v>11402.566461</v>
      </c>
      <c r="I581" s="3">
        <v>314.52358600000002</v>
      </c>
      <c r="J581">
        <v>3.3642999999999999E-2</v>
      </c>
      <c r="K581" t="e">
        <f>VLOOKUP(A581,Channel_xs_widths!$D$2:$E$279,2,FALSE)</f>
        <v>#N/A</v>
      </c>
      <c r="O581" s="3">
        <v>-1915.3739009999999</v>
      </c>
      <c r="P581"/>
      <c r="R581" s="16"/>
      <c r="S581" s="6">
        <v>-122.111051</v>
      </c>
      <c r="T581" s="6">
        <v>36.692653</v>
      </c>
      <c r="U581">
        <v>4.6697000000000002E-2</v>
      </c>
      <c r="V581" s="5">
        <v>54096.939899999998</v>
      </c>
      <c r="W581">
        <v>1199.8330856499999</v>
      </c>
      <c r="Z581" s="3"/>
      <c r="AA581" s="2"/>
      <c r="AB581" s="2"/>
    </row>
    <row r="582" spans="1:30">
      <c r="A582" s="5">
        <v>11411.412200000001</v>
      </c>
      <c r="B582" s="3">
        <v>-427.31388299999998</v>
      </c>
      <c r="D582" t="s">
        <v>44</v>
      </c>
      <c r="F582" s="2">
        <v>-121.882313</v>
      </c>
      <c r="G582" s="2">
        <v>36.795845</v>
      </c>
      <c r="H582" s="3">
        <v>11430.763217</v>
      </c>
      <c r="I582" s="3">
        <v>314.52373499999999</v>
      </c>
      <c r="J582">
        <v>2.7564999999999999E-2</v>
      </c>
      <c r="K582" t="e">
        <f>VLOOKUP(A582,Channel_xs_widths!$D$2:$E$279,2,FALSE)</f>
        <v>#N/A</v>
      </c>
      <c r="O582" s="3">
        <v>-1922.8701169999999</v>
      </c>
      <c r="P582"/>
      <c r="R582" s="16"/>
      <c r="S582" s="6">
        <v>-122.11027199999999</v>
      </c>
      <c r="T582" s="6">
        <v>36.691121000000003</v>
      </c>
      <c r="U582">
        <v>1.0281999999999999E-2</v>
      </c>
      <c r="V582" s="5">
        <v>54281.903299999998</v>
      </c>
      <c r="W582">
        <v>1163.83440415</v>
      </c>
      <c r="Z582" s="3"/>
      <c r="AA582" s="2"/>
      <c r="AB582" s="2"/>
    </row>
    <row r="583" spans="1:30">
      <c r="A583" s="5">
        <v>11425.5049</v>
      </c>
      <c r="B583" s="3">
        <v>-427.68214899999998</v>
      </c>
      <c r="F583" s="2">
        <v>-121.882424</v>
      </c>
      <c r="G583" s="2">
        <v>36.795935</v>
      </c>
      <c r="H583" s="3">
        <v>11444.860758000001</v>
      </c>
      <c r="I583" s="3">
        <v>314.52388400000001</v>
      </c>
      <c r="J583">
        <v>9.8750000000000001E-3</v>
      </c>
      <c r="K583" t="e">
        <f>VLOOKUP(A583,Channel_xs_widths!$D$2:$E$279,2,FALSE)</f>
        <v>#N/A</v>
      </c>
      <c r="O583" s="3">
        <v>-1935.6036200000001</v>
      </c>
      <c r="P583"/>
      <c r="R583" s="16"/>
      <c r="S583" s="6">
        <v>-122.10871400000001</v>
      </c>
      <c r="T583" s="6">
        <v>36.687708999999998</v>
      </c>
      <c r="U583">
        <v>2.3199000000000001E-2</v>
      </c>
      <c r="V583" s="5">
        <v>54685.844299999997</v>
      </c>
      <c r="W583">
        <v>1125.00928284</v>
      </c>
      <c r="Z583" s="3"/>
      <c r="AA583" s="2"/>
      <c r="AB583" s="2"/>
    </row>
    <row r="584" spans="1:30">
      <c r="A584" s="5">
        <v>11439.5977</v>
      </c>
      <c r="B584" s="3">
        <v>-427.59220399999998</v>
      </c>
      <c r="F584" s="2">
        <v>-121.882536</v>
      </c>
      <c r="G584" s="2">
        <v>36.796025</v>
      </c>
      <c r="H584" s="3">
        <v>11458.953767000001</v>
      </c>
      <c r="I584" s="3">
        <v>314.52398299999999</v>
      </c>
      <c r="J584">
        <v>1.629E-3</v>
      </c>
      <c r="K584" t="e">
        <f>VLOOKUP(A584,Channel_xs_widths!$D$2:$E$279,2,FALSE)</f>
        <v>#N/A</v>
      </c>
      <c r="O584" s="3">
        <v>-1942.6190799999999</v>
      </c>
      <c r="P584"/>
      <c r="R584" s="16"/>
      <c r="S584" s="6">
        <v>-122.10771200000001</v>
      </c>
      <c r="T584" s="6">
        <v>36.686028999999998</v>
      </c>
      <c r="U584">
        <v>3.2051000000000003E-2</v>
      </c>
      <c r="V584" s="5">
        <v>54893.233</v>
      </c>
      <c r="W584">
        <v>1301.4688998199999</v>
      </c>
      <c r="Z584" s="3"/>
      <c r="AA584" s="2"/>
      <c r="AB584" s="2"/>
    </row>
    <row r="585" spans="1:30">
      <c r="A585" s="5">
        <v>11451.5586</v>
      </c>
      <c r="B585" s="3">
        <v>-427.63969600000001</v>
      </c>
      <c r="F585" s="2">
        <v>-121.88264700000001</v>
      </c>
      <c r="G585" s="2">
        <v>36.796084999999998</v>
      </c>
      <c r="H585" s="3">
        <v>11470.914805</v>
      </c>
      <c r="I585" s="3">
        <v>303.19949800000001</v>
      </c>
      <c r="J585">
        <v>2.1413000000000001E-2</v>
      </c>
      <c r="K585" t="e">
        <f>VLOOKUP(A585,Channel_xs_widths!$D$2:$E$279,2,FALSE)</f>
        <v>#N/A</v>
      </c>
      <c r="O585" s="3">
        <v>-1947.715942</v>
      </c>
      <c r="P585"/>
      <c r="R585" s="16"/>
      <c r="S585" s="6">
        <v>-122.10671000000001</v>
      </c>
      <c r="T585" s="6">
        <v>36.684542</v>
      </c>
      <c r="U585">
        <v>2.6297000000000001E-2</v>
      </c>
      <c r="V585" s="5">
        <v>55081.092299999997</v>
      </c>
      <c r="W585">
        <v>1348.43098287</v>
      </c>
      <c r="Z585" s="3"/>
      <c r="AA585" s="2"/>
      <c r="AB585" s="2"/>
    </row>
    <row r="586" spans="1:30">
      <c r="A586" s="5">
        <v>11475.4805</v>
      </c>
      <c r="B586" s="3">
        <v>-428.36055499999998</v>
      </c>
      <c r="F586" s="2">
        <v>-121.88287</v>
      </c>
      <c r="G586" s="2">
        <v>36.796205999999998</v>
      </c>
      <c r="H586" s="3">
        <v>11494.847532</v>
      </c>
      <c r="I586" s="3">
        <v>303.19962800000002</v>
      </c>
      <c r="J586">
        <v>2.8988E-2</v>
      </c>
      <c r="K586" t="e">
        <f>VLOOKUP(A586,Channel_xs_widths!$D$2:$E$279,2,FALSE)</f>
        <v>#N/A</v>
      </c>
      <c r="O586" s="3">
        <v>-1953.1981929999999</v>
      </c>
      <c r="P586"/>
      <c r="R586" s="16"/>
      <c r="S586" s="6">
        <v>-122.105374</v>
      </c>
      <c r="T586" s="6">
        <v>36.682955999999997</v>
      </c>
      <c r="U586">
        <v>2.4545000000000001E-2</v>
      </c>
      <c r="V586" s="5">
        <v>55295.093500000003</v>
      </c>
      <c r="W586">
        <v>957.43110537200005</v>
      </c>
      <c r="Z586" s="3"/>
      <c r="AA586" s="2"/>
      <c r="AB586" s="2"/>
    </row>
    <row r="587" spans="1:30">
      <c r="A587" s="5">
        <v>11487.4414</v>
      </c>
      <c r="B587" s="3">
        <v>-428.67987399999998</v>
      </c>
      <c r="F587" s="2">
        <v>-121.882981</v>
      </c>
      <c r="G587" s="2">
        <v>36.796266000000003</v>
      </c>
      <c r="H587" s="3">
        <v>11506.812717999999</v>
      </c>
      <c r="I587" s="3">
        <v>303.19975799999997</v>
      </c>
      <c r="J587">
        <v>2.7619999999999999E-2</v>
      </c>
      <c r="K587" t="e">
        <f>VLOOKUP(A587,Channel_xs_widths!$D$2:$E$279,2,FALSE)</f>
        <v>#N/A</v>
      </c>
      <c r="O587" s="3">
        <v>-1957.2719440000001</v>
      </c>
      <c r="P587"/>
      <c r="R587" s="16"/>
      <c r="S587" s="6">
        <v>-122.10413699999999</v>
      </c>
      <c r="T587" s="6">
        <v>36.681567999999999</v>
      </c>
      <c r="U587">
        <v>1.8565000000000002E-2</v>
      </c>
      <c r="V587" s="5">
        <v>55485.267999999996</v>
      </c>
      <c r="W587">
        <v>1053.2209174499999</v>
      </c>
      <c r="Z587" s="3"/>
      <c r="AA587" s="2"/>
      <c r="AB587" s="2"/>
    </row>
    <row r="588" spans="1:30">
      <c r="A588" s="5">
        <v>11523.3241</v>
      </c>
      <c r="B588" s="3">
        <v>-429.68197600000002</v>
      </c>
      <c r="F588" s="2">
        <v>-121.883315</v>
      </c>
      <c r="G588" s="2">
        <v>36.796446000000003</v>
      </c>
      <c r="H588" s="3">
        <v>11542.709439</v>
      </c>
      <c r="I588" s="3">
        <v>303.19993199999999</v>
      </c>
      <c r="J588">
        <v>2.7016999999999999E-2</v>
      </c>
      <c r="K588" t="e">
        <f>VLOOKUP(A588,Channel_xs_widths!$D$2:$E$279,2,FALSE)</f>
        <v>#N/A</v>
      </c>
      <c r="O588" s="3">
        <v>-1961.4411889999999</v>
      </c>
      <c r="P588"/>
      <c r="R588" s="16"/>
      <c r="S588" s="6">
        <v>-122.10270300000001</v>
      </c>
      <c r="T588" s="6">
        <v>36.680456</v>
      </c>
      <c r="U588">
        <v>1.5596E-2</v>
      </c>
      <c r="V588" s="5">
        <v>55674.532700000003</v>
      </c>
      <c r="W588">
        <v>1126.5033110700001</v>
      </c>
      <c r="Z588" s="3"/>
      <c r="AA588" s="2"/>
      <c r="AB588" s="2"/>
    </row>
    <row r="589" spans="1:30">
      <c r="A589" s="5">
        <v>11529.304599999999</v>
      </c>
      <c r="B589" s="3">
        <v>-429.81088299999999</v>
      </c>
      <c r="F589" s="2">
        <v>-121.88337</v>
      </c>
      <c r="G589" s="2">
        <v>36.796475999999998</v>
      </c>
      <c r="H589" s="3">
        <v>11548.691278</v>
      </c>
      <c r="I589" s="3">
        <v>303.200084</v>
      </c>
      <c r="J589">
        <v>1.5894999999999999E-2</v>
      </c>
      <c r="K589" t="e">
        <f>VLOOKUP(A589,Channel_xs_widths!$D$2:$E$279,2,FALSE)</f>
        <v>#N/A</v>
      </c>
      <c r="O589" s="3">
        <v>-1965.9506060000001</v>
      </c>
      <c r="P589"/>
      <c r="R589" s="16"/>
      <c r="S589" s="6">
        <v>-122.100517</v>
      </c>
      <c r="T589" s="6">
        <v>36.679675000000003</v>
      </c>
      <c r="U589">
        <v>2.7996E-2</v>
      </c>
      <c r="V589" s="5">
        <v>55890.800900000002</v>
      </c>
      <c r="W589">
        <v>767.33298240700003</v>
      </c>
      <c r="Z589" s="3"/>
      <c r="AA589" s="2"/>
      <c r="AB589" s="2"/>
    </row>
    <row r="590" spans="1:30">
      <c r="A590" s="5">
        <v>11547.2459</v>
      </c>
      <c r="B590" s="3">
        <v>-430.06221499999998</v>
      </c>
      <c r="F590" s="2">
        <v>-121.883537</v>
      </c>
      <c r="G590" s="2">
        <v>36.796565999999999</v>
      </c>
      <c r="H590" s="3">
        <v>11566.634377</v>
      </c>
      <c r="I590" s="3">
        <v>303.20017000000001</v>
      </c>
      <c r="J590">
        <v>1.4161E-2</v>
      </c>
      <c r="K590" t="e">
        <f>VLOOKUP(A590,Channel_xs_widths!$D$2:$E$279,2,FALSE)</f>
        <v>#N/A</v>
      </c>
      <c r="O590" s="3">
        <v>-1972.3436280000001</v>
      </c>
      <c r="P590"/>
      <c r="R590" s="16"/>
      <c r="S590" s="6">
        <v>-122.09936399999999</v>
      </c>
      <c r="T590" s="6">
        <v>36.678052999999998</v>
      </c>
      <c r="U590">
        <v>2.2048999999999999E-2</v>
      </c>
      <c r="V590" s="5">
        <v>56098.463199999998</v>
      </c>
      <c r="W590">
        <v>786.94129216500005</v>
      </c>
      <c r="Z590" s="3"/>
      <c r="AA590" s="2"/>
      <c r="AB590" s="2"/>
    </row>
    <row r="591" spans="1:30">
      <c r="A591" s="5">
        <v>11559.9979</v>
      </c>
      <c r="B591" s="3">
        <v>-430.24552</v>
      </c>
      <c r="F591" s="2">
        <v>-121.88364900000001</v>
      </c>
      <c r="G591" s="2">
        <v>36.796638000000002</v>
      </c>
      <c r="H591" s="3">
        <v>11579.387672000001</v>
      </c>
      <c r="I591" s="3">
        <v>308.18010099999998</v>
      </c>
      <c r="J591">
        <v>1.7311E-2</v>
      </c>
      <c r="K591" t="e">
        <f>VLOOKUP(A591,Channel_xs_widths!$D$2:$E$279,2,FALSE)</f>
        <v>#N/A</v>
      </c>
      <c r="O591" s="3">
        <v>-1977.705933</v>
      </c>
      <c r="P591"/>
      <c r="R591" s="16"/>
      <c r="S591" s="6">
        <v>-122.099197</v>
      </c>
      <c r="T591" s="6">
        <v>36.676431000000001</v>
      </c>
      <c r="U591">
        <v>1.4692E-2</v>
      </c>
      <c r="V591" s="5">
        <v>56297.360200000003</v>
      </c>
      <c r="W591">
        <v>413.71597795100001</v>
      </c>
      <c r="Z591" s="3"/>
      <c r="AA591" s="2"/>
      <c r="AB591" s="2"/>
    </row>
    <row r="592" spans="1:30">
      <c r="A592" s="5">
        <v>11579.1258</v>
      </c>
      <c r="B592" s="3">
        <v>-430.61408999999998</v>
      </c>
      <c r="F592" s="2">
        <v>-121.883816</v>
      </c>
      <c r="G592" s="2">
        <v>36.796745999999999</v>
      </c>
      <c r="H592" s="3">
        <v>11598.519176</v>
      </c>
      <c r="I592" s="3">
        <v>308.18021599999997</v>
      </c>
      <c r="J592">
        <v>1.3604E-2</v>
      </c>
      <c r="K592">
        <f>VLOOKUP(A592,Channel_xs_widths!$D$2:$E$279,2,FALSE)</f>
        <v>289.04480796899998</v>
      </c>
      <c r="AB592" s="3"/>
      <c r="AC592" s="2"/>
      <c r="AD592" s="2"/>
    </row>
    <row r="593" spans="1:30">
      <c r="A593" s="5">
        <v>11598.2538</v>
      </c>
      <c r="B593" s="3">
        <v>-430.765961</v>
      </c>
      <c r="F593" s="2">
        <v>-121.883983</v>
      </c>
      <c r="G593" s="2">
        <v>36.796854000000003</v>
      </c>
      <c r="H593" s="3">
        <v>11617.647715999999</v>
      </c>
      <c r="I593" s="3">
        <v>308.18035400000002</v>
      </c>
      <c r="J593">
        <v>3.029E-3</v>
      </c>
      <c r="K593" t="e">
        <f>VLOOKUP(A593,Channel_xs_widths!$D$2:$E$279,2,FALSE)</f>
        <v>#N/A</v>
      </c>
      <c r="AB593" s="3"/>
      <c r="AC593" s="2"/>
      <c r="AD593" s="2"/>
    </row>
    <row r="594" spans="1:30">
      <c r="A594" s="5">
        <v>11611.0057</v>
      </c>
      <c r="B594" s="3">
        <v>-430.71065299999998</v>
      </c>
      <c r="F594" s="2">
        <v>-121.884094</v>
      </c>
      <c r="G594" s="2">
        <v>36.796926999999997</v>
      </c>
      <c r="H594" s="3">
        <v>11630.399783999999</v>
      </c>
      <c r="I594" s="3">
        <v>308.18047000000001</v>
      </c>
      <c r="J594">
        <v>4.7819999999999998E-3</v>
      </c>
      <c r="K594" t="e">
        <f>VLOOKUP(A594,Channel_xs_widths!$D$2:$E$279,2,FALSE)</f>
        <v>#N/A</v>
      </c>
      <c r="AB594" s="3"/>
      <c r="AC594" s="2"/>
      <c r="AD594" s="2"/>
    </row>
    <row r="595" spans="1:30">
      <c r="A595" s="5">
        <v>11623.776599999999</v>
      </c>
      <c r="B595" s="3">
        <v>-430.64390300000002</v>
      </c>
      <c r="F595" s="2">
        <v>-121.88418299999999</v>
      </c>
      <c r="G595" s="2">
        <v>36.797016999999997</v>
      </c>
      <c r="H595" s="3">
        <v>11643.170846000001</v>
      </c>
      <c r="I595" s="3">
        <v>320.86066099999999</v>
      </c>
      <c r="J595">
        <v>7.7299999999999999E-3</v>
      </c>
      <c r="K595" t="e">
        <f>VLOOKUP(A595,Channel_xs_widths!$D$2:$E$279,2,FALSE)</f>
        <v>#N/A</v>
      </c>
      <c r="AB595" s="3"/>
      <c r="AC595" s="2"/>
      <c r="AD595" s="2"/>
    </row>
    <row r="596" spans="1:30">
      <c r="A596" s="5">
        <v>11642.9329</v>
      </c>
      <c r="B596" s="3">
        <v>-430.46386699999999</v>
      </c>
      <c r="F596" s="2">
        <v>-121.884317</v>
      </c>
      <c r="G596" s="2">
        <v>36.797151999999997</v>
      </c>
      <c r="H596" s="3">
        <v>11662.328012</v>
      </c>
      <c r="I596" s="3">
        <v>320.86076700000001</v>
      </c>
      <c r="J596">
        <v>2.503E-3</v>
      </c>
      <c r="K596" t="e">
        <f>VLOOKUP(A596,Channel_xs_widths!$D$2:$E$279,2,FALSE)</f>
        <v>#N/A</v>
      </c>
      <c r="AB596" s="3"/>
      <c r="AC596" s="2"/>
      <c r="AD596" s="2"/>
    </row>
    <row r="597" spans="1:30">
      <c r="A597" s="5">
        <v>11662.0892</v>
      </c>
      <c r="B597" s="3">
        <v>-430.54800399999999</v>
      </c>
      <c r="F597" s="2">
        <v>-121.88445</v>
      </c>
      <c r="G597" s="2">
        <v>36.797286999999997</v>
      </c>
      <c r="H597" s="3">
        <v>11681.484503</v>
      </c>
      <c r="I597" s="3">
        <v>320.86089500000003</v>
      </c>
      <c r="J597">
        <v>6.0419999999999996E-3</v>
      </c>
      <c r="K597" t="e">
        <f>VLOOKUP(A597,Channel_xs_widths!$D$2:$E$279,2,FALSE)</f>
        <v>#N/A</v>
      </c>
      <c r="AB597" s="3"/>
      <c r="AC597" s="2"/>
      <c r="AD597" s="2"/>
    </row>
    <row r="598" spans="1:30">
      <c r="A598" s="5">
        <v>11674.8601</v>
      </c>
      <c r="B598" s="3">
        <v>-430.65677899999997</v>
      </c>
      <c r="F598" s="2">
        <v>-121.884539</v>
      </c>
      <c r="G598" s="2">
        <v>36.797376999999997</v>
      </c>
      <c r="H598" s="3">
        <v>11694.25583</v>
      </c>
      <c r="I598" s="3">
        <v>320.86100099999999</v>
      </c>
      <c r="J598">
        <v>1.0702E-2</v>
      </c>
      <c r="K598" t="e">
        <f>VLOOKUP(A598,Channel_xs_widths!$D$2:$E$279,2,FALSE)</f>
        <v>#N/A</v>
      </c>
      <c r="AB598" s="3"/>
      <c r="AC598" s="2"/>
      <c r="AD598" s="2"/>
    </row>
    <row r="599" spans="1:30">
      <c r="A599" s="5">
        <v>11687.611999999999</v>
      </c>
      <c r="B599" s="3">
        <v>-430.82116100000002</v>
      </c>
      <c r="F599" s="2">
        <v>-121.88464999999999</v>
      </c>
      <c r="G599" s="2">
        <v>36.797449</v>
      </c>
      <c r="H599" s="3">
        <v>11707.008784</v>
      </c>
      <c r="I599" s="3">
        <v>308.18098700000002</v>
      </c>
      <c r="J599">
        <v>9.606E-3</v>
      </c>
      <c r="K599" t="e">
        <f>VLOOKUP(A599,Channel_xs_widths!$D$2:$E$279,2,FALSE)</f>
        <v>#N/A</v>
      </c>
      <c r="AB599" s="3"/>
      <c r="AC599" s="2"/>
      <c r="AD599" s="2"/>
    </row>
    <row r="600" spans="1:30">
      <c r="A600" s="5">
        <v>11706.739799999999</v>
      </c>
      <c r="B600" s="3">
        <v>-430.96301299999999</v>
      </c>
      <c r="F600" s="2">
        <v>-121.884817</v>
      </c>
      <c r="G600" s="2">
        <v>36.797556999999998</v>
      </c>
      <c r="H600" s="3">
        <v>11726.137138</v>
      </c>
      <c r="I600" s="3">
        <v>308.18110300000001</v>
      </c>
      <c r="J600">
        <v>9.0390000000000002E-3</v>
      </c>
      <c r="K600" t="e">
        <f>VLOOKUP(A600,Channel_xs_widths!$D$2:$E$279,2,FALSE)</f>
        <v>#N/A</v>
      </c>
      <c r="AB600" s="3"/>
      <c r="AC600" s="2"/>
      <c r="AD600" s="2"/>
    </row>
    <row r="601" spans="1:30">
      <c r="A601" s="5">
        <v>11725.8676</v>
      </c>
      <c r="B601" s="3">
        <v>-431.16696200000001</v>
      </c>
      <c r="F601" s="2">
        <v>-121.884984</v>
      </c>
      <c r="G601" s="2">
        <v>36.797666</v>
      </c>
      <c r="H601" s="3">
        <v>11745.266036000001</v>
      </c>
      <c r="I601" s="3">
        <v>308.181241</v>
      </c>
      <c r="J601">
        <v>1.1063999999999999E-2</v>
      </c>
      <c r="K601" t="e">
        <f>VLOOKUP(A601,Channel_xs_widths!$D$2:$E$279,2,FALSE)</f>
        <v>#N/A</v>
      </c>
      <c r="AB601" s="3"/>
      <c r="AC601" s="2"/>
      <c r="AD601" s="2"/>
    </row>
    <row r="602" spans="1:30">
      <c r="A602" s="5">
        <v>11738.619500000001</v>
      </c>
      <c r="B602" s="3">
        <v>-431.31571500000001</v>
      </c>
      <c r="F602" s="2">
        <v>-121.885096</v>
      </c>
      <c r="G602" s="2">
        <v>36.797738000000003</v>
      </c>
      <c r="H602" s="3">
        <v>11758.018768</v>
      </c>
      <c r="I602" s="3">
        <v>308.18135599999999</v>
      </c>
      <c r="J602">
        <v>1.2069E-2</v>
      </c>
      <c r="K602" t="e">
        <f>VLOOKUP(A602,Channel_xs_widths!$D$2:$E$279,2,FALSE)</f>
        <v>#N/A</v>
      </c>
      <c r="AB602" s="3"/>
      <c r="AC602" s="2"/>
      <c r="AD602" s="2"/>
    </row>
    <row r="603" spans="1:30">
      <c r="A603" s="5">
        <v>11759.287200000001</v>
      </c>
      <c r="B603" s="3">
        <v>-431.57031699999999</v>
      </c>
      <c r="F603" s="2">
        <v>-121.885318</v>
      </c>
      <c r="G603" s="2">
        <v>36.797789000000002</v>
      </c>
      <c r="H603" s="3">
        <v>11778.688029999999</v>
      </c>
      <c r="I603" s="3">
        <v>285.38041199999998</v>
      </c>
      <c r="J603">
        <v>2.0430000000000001E-3</v>
      </c>
      <c r="K603" t="e">
        <f>VLOOKUP(A603,Channel_xs_widths!$D$2:$E$279,2,FALSE)</f>
        <v>#N/A</v>
      </c>
      <c r="AB603" s="3"/>
      <c r="AC603" s="2"/>
      <c r="AD603" s="2"/>
    </row>
    <row r="604" spans="1:30">
      <c r="A604" s="5">
        <v>11774.788</v>
      </c>
      <c r="B604" s="3">
        <v>-431.38961799999998</v>
      </c>
      <c r="F604" s="2">
        <v>-121.885485</v>
      </c>
      <c r="G604" s="2">
        <v>36.797828000000003</v>
      </c>
      <c r="H604" s="3">
        <v>11794.189844</v>
      </c>
      <c r="I604" s="3">
        <v>285.380537</v>
      </c>
      <c r="J604">
        <v>9.7190000000000002E-3</v>
      </c>
      <c r="K604">
        <f>VLOOKUP(A604,Channel_xs_widths!$D$2:$E$279,2,FALSE)</f>
        <v>132.96627953699999</v>
      </c>
      <c r="AB604" s="3"/>
      <c r="AC604" s="2"/>
      <c r="AD604" s="2"/>
    </row>
    <row r="605" spans="1:30">
      <c r="A605" s="5">
        <v>11790.288699999999</v>
      </c>
      <c r="B605" s="3">
        <v>-431.26900799999999</v>
      </c>
      <c r="F605" s="2">
        <v>-121.88565199999999</v>
      </c>
      <c r="G605" s="2">
        <v>36.797865999999999</v>
      </c>
      <c r="H605" s="3">
        <v>11809.691065999999</v>
      </c>
      <c r="I605" s="3">
        <v>285.38064400000002</v>
      </c>
      <c r="J605">
        <v>7.5640000000000004E-3</v>
      </c>
      <c r="K605" t="e">
        <f>VLOOKUP(A605,Channel_xs_widths!$D$2:$E$279,2,FALSE)</f>
        <v>#N/A</v>
      </c>
      <c r="AB605" s="3"/>
      <c r="AC605" s="2"/>
      <c r="AD605" s="2"/>
    </row>
    <row r="606" spans="1:30">
      <c r="A606" s="5">
        <v>11810.956399999999</v>
      </c>
      <c r="B606" s="3">
        <v>-431.663208</v>
      </c>
      <c r="F606" s="2">
        <v>-121.885875</v>
      </c>
      <c r="G606" s="2">
        <v>36.797918000000003</v>
      </c>
      <c r="H606" s="3">
        <v>11830.362483999999</v>
      </c>
      <c r="I606" s="3">
        <v>285.38076899999999</v>
      </c>
      <c r="J606">
        <v>2.0330000000000001E-2</v>
      </c>
      <c r="K606" t="e">
        <f>VLOOKUP(A606,Channel_xs_widths!$D$2:$E$279,2,FALSE)</f>
        <v>#N/A</v>
      </c>
      <c r="AB606" s="3"/>
      <c r="AC606" s="2"/>
      <c r="AD606" s="2"/>
    </row>
    <row r="607" spans="1:30">
      <c r="A607" s="5">
        <v>11822.0748</v>
      </c>
      <c r="B607" s="3">
        <v>-431.91520700000001</v>
      </c>
      <c r="F607" s="2">
        <v>-121.885986</v>
      </c>
      <c r="G607" s="2">
        <v>36.797963000000003</v>
      </c>
      <c r="H607" s="3">
        <v>11841.483794</v>
      </c>
      <c r="I607" s="3">
        <v>296.05329999999998</v>
      </c>
      <c r="J607">
        <v>1.8613999999999999E-2</v>
      </c>
      <c r="K607" t="e">
        <f>VLOOKUP(A607,Channel_xs_widths!$D$2:$E$279,2,FALSE)</f>
        <v>#N/A</v>
      </c>
      <c r="AB607" s="3"/>
      <c r="AC607" s="2"/>
      <c r="AD607" s="2"/>
    </row>
    <row r="608" spans="1:30">
      <c r="A608" s="5">
        <v>11855.430200000001</v>
      </c>
      <c r="B608" s="3">
        <v>-432.49102800000003</v>
      </c>
      <c r="F608" s="2">
        <v>-121.88632</v>
      </c>
      <c r="G608" s="2">
        <v>36.798098000000003</v>
      </c>
      <c r="H608" s="3">
        <v>11874.844095</v>
      </c>
      <c r="I608" s="3">
        <v>296.05345899999998</v>
      </c>
      <c r="J608">
        <v>1.7263000000000001E-2</v>
      </c>
      <c r="K608" t="e">
        <f>VLOOKUP(A608,Channel_xs_widths!$D$2:$E$279,2,FALSE)</f>
        <v>#N/A</v>
      </c>
      <c r="AB608" s="3"/>
      <c r="AC608" s="2"/>
      <c r="AD608" s="2"/>
    </row>
    <row r="609" spans="1:30">
      <c r="A609" s="5">
        <v>11855.430200000001</v>
      </c>
      <c r="B609" s="3">
        <v>-432.49102800000003</v>
      </c>
      <c r="F609" s="2">
        <v>-121.88632</v>
      </c>
      <c r="G609" s="2">
        <v>36.798098000000003</v>
      </c>
      <c r="H609" s="3">
        <v>11874.844095</v>
      </c>
      <c r="I609" s="3">
        <v>0</v>
      </c>
      <c r="J609">
        <v>8.6119999999999999E-3</v>
      </c>
      <c r="K609" t="e">
        <f>VLOOKUP(A609,Channel_xs_widths!$D$2:$E$279,2,FALSE)</f>
        <v>#N/A</v>
      </c>
      <c r="AB609" s="3"/>
      <c r="AC609" s="2"/>
      <c r="AD609" s="2"/>
    </row>
    <row r="610" spans="1:30">
      <c r="A610" s="5">
        <v>11877.666999999999</v>
      </c>
      <c r="B610" s="3">
        <v>-432.68253600000003</v>
      </c>
      <c r="F610" s="2">
        <v>-121.886543</v>
      </c>
      <c r="G610" s="2">
        <v>36.798188000000003</v>
      </c>
      <c r="H610" s="3">
        <v>11897.081779</v>
      </c>
      <c r="I610" s="3">
        <v>296.05365899999998</v>
      </c>
      <c r="J610">
        <v>1.0631E-2</v>
      </c>
      <c r="K610" t="e">
        <f>VLOOKUP(A610,Channel_xs_widths!$D$2:$E$279,2,FALSE)</f>
        <v>#N/A</v>
      </c>
      <c r="AB610" s="3"/>
      <c r="AC610" s="2"/>
      <c r="AD610" s="2"/>
    </row>
    <row r="611" spans="1:30">
      <c r="A611" s="5">
        <v>11887.598099999999</v>
      </c>
      <c r="B611" s="3">
        <v>-432.83300800000001</v>
      </c>
      <c r="F611" s="2">
        <v>-121.88665399999999</v>
      </c>
      <c r="G611" s="2">
        <v>36.798188000000003</v>
      </c>
      <c r="H611" s="3">
        <v>11907.013992</v>
      </c>
      <c r="I611" s="3">
        <v>269.33301999999998</v>
      </c>
      <c r="J611">
        <v>7.4547000000000002E-2</v>
      </c>
      <c r="K611" t="e">
        <f>VLOOKUP(A611,Channel_xs_widths!$D$2:$E$279,2,FALSE)</f>
        <v>#N/A</v>
      </c>
      <c r="AB611" s="3"/>
      <c r="AC611" s="2"/>
      <c r="AD611" s="2"/>
    </row>
    <row r="612" spans="1:30">
      <c r="A612" s="5">
        <v>11917.391299999999</v>
      </c>
      <c r="B612" s="3">
        <v>-435.64386999999999</v>
      </c>
      <c r="F612" s="2">
        <v>-121.886988</v>
      </c>
      <c r="G612" s="2">
        <v>36.798188000000003</v>
      </c>
      <c r="H612" s="3">
        <v>11936.93951</v>
      </c>
      <c r="I612" s="3">
        <v>269.33315299999998</v>
      </c>
      <c r="J612">
        <v>7.5537000000000007E-2</v>
      </c>
      <c r="K612" t="e">
        <f>VLOOKUP(A612,Channel_xs_widths!$D$2:$E$279,2,FALSE)</f>
        <v>#N/A</v>
      </c>
      <c r="AB612" s="3"/>
      <c r="AC612" s="2"/>
      <c r="AD612" s="2"/>
    </row>
    <row r="613" spans="1:30">
      <c r="A613" s="5">
        <v>11937.2534</v>
      </c>
      <c r="B613" s="3">
        <v>-436.583822</v>
      </c>
      <c r="F613" s="2">
        <v>-121.88721099999999</v>
      </c>
      <c r="G613" s="2">
        <v>36.798188000000003</v>
      </c>
      <c r="H613" s="3">
        <v>11956.823881</v>
      </c>
      <c r="I613" s="3">
        <v>269.33332000000001</v>
      </c>
      <c r="J613">
        <v>4.1376000000000003E-2</v>
      </c>
      <c r="K613" t="e">
        <f>VLOOKUP(A613,Channel_xs_widths!$D$2:$E$279,2,FALSE)</f>
        <v>#N/A</v>
      </c>
      <c r="AB613" s="3"/>
      <c r="AC613" s="2"/>
      <c r="AD613" s="2"/>
    </row>
    <row r="614" spans="1:30">
      <c r="A614" s="5">
        <v>11948.3719</v>
      </c>
      <c r="B614" s="3">
        <v>-436.92571500000003</v>
      </c>
      <c r="F614" s="2">
        <v>-121.887322</v>
      </c>
      <c r="G614" s="2">
        <v>36.798143000000003</v>
      </c>
      <c r="H614" s="3">
        <v>11967.947561999999</v>
      </c>
      <c r="I614" s="3">
        <v>242.612675</v>
      </c>
      <c r="J614">
        <v>2.5853000000000001E-2</v>
      </c>
      <c r="K614" t="e">
        <f>VLOOKUP(A614,Channel_xs_widths!$D$2:$E$279,2,FALSE)</f>
        <v>#N/A</v>
      </c>
      <c r="AB614" s="3"/>
      <c r="AC614" s="2"/>
      <c r="AD614" s="2"/>
    </row>
    <row r="615" spans="1:30">
      <c r="A615" s="5">
        <v>11959.490299999999</v>
      </c>
      <c r="B615" s="3">
        <v>-437.15871199999998</v>
      </c>
      <c r="F615" s="2">
        <v>-121.887433</v>
      </c>
      <c r="G615" s="2">
        <v>36.798098000000003</v>
      </c>
      <c r="H615" s="3">
        <v>11979.068433</v>
      </c>
      <c r="I615" s="3">
        <v>242.61275599999999</v>
      </c>
      <c r="J615">
        <v>1.2796E-2</v>
      </c>
      <c r="K615" t="e">
        <f>VLOOKUP(A615,Channel_xs_widths!$D$2:$E$279,2,FALSE)</f>
        <v>#N/A</v>
      </c>
      <c r="AB615" s="3"/>
      <c r="AC615" s="2"/>
      <c r="AD615" s="2"/>
    </row>
    <row r="616" spans="1:30">
      <c r="A616" s="5">
        <v>11981.727199999999</v>
      </c>
      <c r="B616" s="3">
        <v>-437.35253899999998</v>
      </c>
      <c r="F616" s="2">
        <v>-121.88765600000001</v>
      </c>
      <c r="G616" s="2">
        <v>36.798008000000003</v>
      </c>
      <c r="H616" s="3">
        <v>12001.306153</v>
      </c>
      <c r="I616" s="3">
        <v>242.61287799999999</v>
      </c>
      <c r="J616">
        <v>8.2299999999999995E-3</v>
      </c>
      <c r="K616">
        <f>VLOOKUP(A616,Channel_xs_widths!$D$2:$E$279,2,FALSE)</f>
        <v>140.50342453499999</v>
      </c>
      <c r="AB616" s="3"/>
      <c r="AC616" s="2"/>
      <c r="AD616" s="2"/>
    </row>
    <row r="617" spans="1:30">
      <c r="A617" s="5">
        <v>12003.964099999999</v>
      </c>
      <c r="B617" s="3">
        <v>-437.52474000000001</v>
      </c>
      <c r="F617" s="2">
        <v>-121.887878</v>
      </c>
      <c r="G617" s="2">
        <v>36.797918000000003</v>
      </c>
      <c r="H617" s="3">
        <v>12023.543715</v>
      </c>
      <c r="I617" s="3">
        <v>242.61304000000001</v>
      </c>
      <c r="J617">
        <v>8.6619999999999996E-3</v>
      </c>
      <c r="K617" t="e">
        <f>VLOOKUP(A617,Channel_xs_widths!$D$2:$E$279,2,FALSE)</f>
        <v>#N/A</v>
      </c>
      <c r="AB617" s="3"/>
      <c r="AC617" s="2"/>
      <c r="AD617" s="2"/>
    </row>
    <row r="618" spans="1:30">
      <c r="A618" s="5">
        <v>12013.895200000001</v>
      </c>
      <c r="B618" s="3">
        <v>-437.63117499999998</v>
      </c>
      <c r="F618" s="2">
        <v>-121.88799</v>
      </c>
      <c r="G618" s="2">
        <v>36.797918000000003</v>
      </c>
      <c r="H618" s="3">
        <v>12033.47539</v>
      </c>
      <c r="I618" s="3">
        <v>269.33382399999999</v>
      </c>
      <c r="J618">
        <v>2.8039000000000001E-2</v>
      </c>
      <c r="K618" t="e">
        <f>VLOOKUP(A618,Channel_xs_widths!$D$2:$E$279,2,FALSE)</f>
        <v>#N/A</v>
      </c>
      <c r="AB618" s="3"/>
      <c r="AC618" s="2"/>
      <c r="AD618" s="2"/>
    </row>
    <row r="619" spans="1:30">
      <c r="A619" s="5">
        <v>12043.6885</v>
      </c>
      <c r="B619" s="3">
        <v>-438.63859000000002</v>
      </c>
      <c r="F619" s="2">
        <v>-121.888324</v>
      </c>
      <c r="G619" s="2">
        <v>36.797918000000003</v>
      </c>
      <c r="H619" s="3">
        <v>12063.285728999999</v>
      </c>
      <c r="I619" s="3">
        <v>269.333958</v>
      </c>
      <c r="J619">
        <v>2.3389E-2</v>
      </c>
      <c r="K619" t="e">
        <f>VLOOKUP(A619,Channel_xs_widths!$D$2:$E$279,2,FALSE)</f>
        <v>#N/A</v>
      </c>
      <c r="AB619" s="3"/>
      <c r="AC619" s="2"/>
      <c r="AD619" s="2"/>
    </row>
    <row r="620" spans="1:30">
      <c r="A620" s="5">
        <v>12063.5507</v>
      </c>
      <c r="B620" s="3">
        <v>-438.79256199999998</v>
      </c>
      <c r="F620" s="2">
        <v>-121.88854600000001</v>
      </c>
      <c r="G620" s="2">
        <v>36.797918000000003</v>
      </c>
      <c r="H620" s="3">
        <v>12083.148531999999</v>
      </c>
      <c r="I620" s="3">
        <v>269.33412399999997</v>
      </c>
      <c r="J620">
        <v>4.9404000000000003E-2</v>
      </c>
      <c r="K620" t="e">
        <f>VLOOKUP(A620,Channel_xs_widths!$D$2:$E$279,2,FALSE)</f>
        <v>#N/A</v>
      </c>
      <c r="AB620" s="3"/>
      <c r="AC620" s="2"/>
      <c r="AD620" s="2"/>
    </row>
    <row r="621" spans="1:30">
      <c r="A621" s="5">
        <v>12074.2569</v>
      </c>
      <c r="B621" s="3">
        <v>-440.14879200000001</v>
      </c>
      <c r="F621" s="2">
        <v>-121.88865800000001</v>
      </c>
      <c r="G621" s="2">
        <v>36.797882000000001</v>
      </c>
      <c r="H621" s="3">
        <v>12093.940280000001</v>
      </c>
      <c r="I621" s="3">
        <v>247.39860899999999</v>
      </c>
      <c r="J621">
        <v>8.6583999999999994E-2</v>
      </c>
      <c r="K621" t="e">
        <f>VLOOKUP(A621,Channel_xs_widths!$D$2:$E$279,2,FALSE)</f>
        <v>#N/A</v>
      </c>
      <c r="AB621" s="3"/>
      <c r="AC621" s="2"/>
      <c r="AD621" s="2"/>
    </row>
    <row r="622" spans="1:30">
      <c r="A622" s="5">
        <v>12090.316199999999</v>
      </c>
      <c r="B622" s="3">
        <v>-441.11001599999997</v>
      </c>
      <c r="F622" s="2">
        <v>-121.888825</v>
      </c>
      <c r="G622" s="2">
        <v>36.797828000000003</v>
      </c>
      <c r="H622" s="3">
        <v>12110.02831</v>
      </c>
      <c r="I622" s="3">
        <v>247.39870500000001</v>
      </c>
      <c r="J622">
        <v>2.946E-2</v>
      </c>
      <c r="K622" t="e">
        <f>VLOOKUP(A622,Channel_xs_widths!$D$2:$E$279,2,FALSE)</f>
        <v>#N/A</v>
      </c>
      <c r="AB622" s="3"/>
      <c r="AC622" s="2"/>
      <c r="AD622" s="2"/>
    </row>
    <row r="623" spans="1:30">
      <c r="A623" s="5">
        <v>12106.3755</v>
      </c>
      <c r="B623" s="3">
        <v>-441.09500100000002</v>
      </c>
      <c r="F623" s="2">
        <v>-121.888991</v>
      </c>
      <c r="G623" s="2">
        <v>36.797773999999997</v>
      </c>
      <c r="H623" s="3">
        <v>12126.087616000001</v>
      </c>
      <c r="I623" s="3">
        <v>247.39882</v>
      </c>
      <c r="J623">
        <v>7.2262999999999994E-2</v>
      </c>
      <c r="K623" t="e">
        <f>VLOOKUP(A623,Channel_xs_widths!$D$2:$E$279,2,FALSE)</f>
        <v>#N/A</v>
      </c>
      <c r="AB623" s="3"/>
      <c r="AC623" s="2"/>
      <c r="AD623" s="2"/>
    </row>
    <row r="624" spans="1:30">
      <c r="A624" s="5">
        <v>12117.081700000001</v>
      </c>
      <c r="B624" s="3">
        <v>-439.17586299999999</v>
      </c>
      <c r="F624" s="2">
        <v>-121.88910300000001</v>
      </c>
      <c r="G624" s="2">
        <v>36.797738000000003</v>
      </c>
      <c r="H624" s="3">
        <v>12136.964468</v>
      </c>
      <c r="I624" s="3">
        <v>247.39891600000001</v>
      </c>
      <c r="J624">
        <v>1.3783E-2</v>
      </c>
      <c r="K624" t="e">
        <f>VLOOKUP(A624,Channel_xs_widths!$D$2:$E$279,2,FALSE)</f>
        <v>#N/A</v>
      </c>
      <c r="AB624" s="3"/>
      <c r="AC624" s="2"/>
      <c r="AD624" s="2"/>
    </row>
    <row r="625" spans="1:30">
      <c r="A625" s="5">
        <v>12145.266799999999</v>
      </c>
      <c r="B625" s="3">
        <v>-441.63104199999998</v>
      </c>
      <c r="F625" s="2">
        <v>-121.889325</v>
      </c>
      <c r="G625" s="2">
        <v>36.797556999999998</v>
      </c>
      <c r="H625" s="3">
        <v>12165.256303</v>
      </c>
      <c r="I625" s="3">
        <v>224.14057</v>
      </c>
      <c r="J625">
        <v>3.8929999999999999E-2</v>
      </c>
      <c r="K625" t="e">
        <f>VLOOKUP(A625,Channel_xs_widths!$D$2:$E$279,2,FALSE)</f>
        <v>#N/A</v>
      </c>
      <c r="AB625" s="3"/>
      <c r="AC625" s="2"/>
      <c r="AD625" s="2"/>
    </row>
    <row r="626" spans="1:30">
      <c r="A626" s="5">
        <v>12173.4519</v>
      </c>
      <c r="B626" s="3">
        <v>-441.370361</v>
      </c>
      <c r="F626" s="2">
        <v>-121.889548</v>
      </c>
      <c r="G626" s="2">
        <v>36.797376999999997</v>
      </c>
      <c r="H626" s="3">
        <v>12193.442642</v>
      </c>
      <c r="I626" s="3">
        <v>224.14077399999999</v>
      </c>
      <c r="J626">
        <v>3.2780000000000001E-3</v>
      </c>
      <c r="K626">
        <f>VLOOKUP(A626,Channel_xs_widths!$D$2:$E$279,2,FALSE)</f>
        <v>153.82332084199999</v>
      </c>
      <c r="AB626" s="3"/>
      <c r="AC626" s="2"/>
      <c r="AD626" s="2"/>
    </row>
    <row r="627" spans="1:30">
      <c r="A627" s="5">
        <v>12187.5445</v>
      </c>
      <c r="B627" s="3">
        <v>-441.76962300000002</v>
      </c>
      <c r="F627" s="2">
        <v>-121.88965899999999</v>
      </c>
      <c r="G627" s="2">
        <v>36.797286999999997</v>
      </c>
      <c r="H627" s="3">
        <v>12207.540875000001</v>
      </c>
      <c r="I627" s="3">
        <v>224.140927</v>
      </c>
      <c r="J627">
        <v>2.8330999999999999E-2</v>
      </c>
      <c r="K627" t="e">
        <f>VLOOKUP(A627,Channel_xs_widths!$D$2:$E$279,2,FALSE)</f>
        <v>#N/A</v>
      </c>
      <c r="AB627" s="3"/>
      <c r="AC627" s="2"/>
      <c r="AD627" s="2"/>
    </row>
    <row r="628" spans="1:30">
      <c r="A628" s="5">
        <v>12187.5445</v>
      </c>
      <c r="B628" s="3">
        <v>-441.76962300000002</v>
      </c>
      <c r="F628" s="2">
        <v>-121.88965899999999</v>
      </c>
      <c r="G628" s="2">
        <v>36.797286999999997</v>
      </c>
      <c r="H628" s="3">
        <v>12207.540875000001</v>
      </c>
      <c r="I628" s="3">
        <v>180</v>
      </c>
      <c r="J628">
        <v>3.6042999999999999E-2</v>
      </c>
      <c r="K628" t="e">
        <f>VLOOKUP(A628,Channel_xs_widths!$D$2:$E$279,2,FALSE)</f>
        <v>#N/A</v>
      </c>
      <c r="AB628" s="3"/>
      <c r="AC628" s="2"/>
      <c r="AD628" s="2"/>
    </row>
    <row r="629" spans="1:30">
      <c r="A629" s="5">
        <v>12229.8223</v>
      </c>
      <c r="B629" s="3">
        <v>-443.29345699999999</v>
      </c>
      <c r="F629" s="2">
        <v>-121.889993</v>
      </c>
      <c r="G629" s="2">
        <v>36.797016999999997</v>
      </c>
      <c r="H629" s="3">
        <v>12249.846111000001</v>
      </c>
      <c r="I629" s="3">
        <v>224.141131</v>
      </c>
      <c r="J629">
        <v>3.6042999999999999E-2</v>
      </c>
      <c r="K629" t="e">
        <f>VLOOKUP(A629,Channel_xs_widths!$D$2:$E$279,2,FALSE)</f>
        <v>#N/A</v>
      </c>
      <c r="AB629" s="3"/>
      <c r="AC629" s="2"/>
      <c r="AD629" s="2"/>
    </row>
    <row r="630" spans="1:30">
      <c r="A630" s="5">
        <v>12229.8223</v>
      </c>
      <c r="B630" s="3">
        <v>-443.29345699999999</v>
      </c>
      <c r="F630" s="2">
        <v>-121.889993</v>
      </c>
      <c r="G630" s="2">
        <v>36.797016999999997</v>
      </c>
      <c r="H630" s="3">
        <v>12249.846111000001</v>
      </c>
      <c r="I630" s="3">
        <v>180</v>
      </c>
      <c r="J630">
        <v>1.9172000000000002E-2</v>
      </c>
      <c r="K630" t="e">
        <f>VLOOKUP(A630,Channel_xs_widths!$D$2:$E$279,2,FALSE)</f>
        <v>#N/A</v>
      </c>
      <c r="AB630" s="3"/>
      <c r="AC630" s="2"/>
      <c r="AD630" s="2"/>
    </row>
    <row r="631" spans="1:30">
      <c r="A631" s="5">
        <v>12243.9149</v>
      </c>
      <c r="B631" s="3">
        <v>-443.02327500000001</v>
      </c>
      <c r="F631" s="2">
        <v>-121.89010500000001</v>
      </c>
      <c r="G631" s="2">
        <v>36.796926999999997</v>
      </c>
      <c r="H631" s="3">
        <v>12263.94131</v>
      </c>
      <c r="I631" s="3">
        <v>224.141335</v>
      </c>
      <c r="J631">
        <v>1.5585999999999999E-2</v>
      </c>
      <c r="K631" t="e">
        <f>VLOOKUP(A631,Channel_xs_widths!$D$2:$E$279,2,FALSE)</f>
        <v>#N/A</v>
      </c>
      <c r="AB631" s="3"/>
      <c r="AC631" s="2"/>
      <c r="AD631" s="2"/>
    </row>
    <row r="632" spans="1:30">
      <c r="A632" s="5">
        <v>12266.152</v>
      </c>
      <c r="B632" s="3">
        <v>-443.85970099999997</v>
      </c>
      <c r="F632" s="2">
        <v>-121.890327</v>
      </c>
      <c r="G632" s="2">
        <v>36.796835999999999</v>
      </c>
      <c r="H632" s="3">
        <v>12286.194167</v>
      </c>
      <c r="I632" s="3">
        <v>242.61485200000001</v>
      </c>
      <c r="J632">
        <v>2.1715999999999999E-2</v>
      </c>
      <c r="K632" t="e">
        <f>VLOOKUP(A632,Channel_xs_widths!$D$2:$E$279,2,FALSE)</f>
        <v>#N/A</v>
      </c>
      <c r="AB632" s="3"/>
      <c r="AC632" s="2"/>
      <c r="AD632" s="2"/>
    </row>
    <row r="633" spans="1:30">
      <c r="A633" s="5">
        <v>12288.3892</v>
      </c>
      <c r="B633" s="3">
        <v>-443.98906499999998</v>
      </c>
      <c r="F633" s="2">
        <v>-121.89055</v>
      </c>
      <c r="G633" s="2">
        <v>36.796745999999999</v>
      </c>
      <c r="H633" s="3">
        <v>12308.431694999999</v>
      </c>
      <c r="I633" s="3">
        <v>242.615014</v>
      </c>
      <c r="J633">
        <v>8.0210000000000004E-3</v>
      </c>
      <c r="K633" t="e">
        <f>VLOOKUP(A633,Channel_xs_widths!$D$2:$E$279,2,FALSE)</f>
        <v>#N/A</v>
      </c>
      <c r="AB633" s="3"/>
      <c r="AC633" s="2"/>
      <c r="AD633" s="2"/>
    </row>
    <row r="634" spans="1:30">
      <c r="A634" s="5">
        <v>12299.5077</v>
      </c>
      <c r="B634" s="3">
        <v>-444.12723299999999</v>
      </c>
      <c r="F634" s="2">
        <v>-121.89066099999999</v>
      </c>
      <c r="G634" s="2">
        <v>36.796700999999999</v>
      </c>
      <c r="H634" s="3">
        <v>12319.551136</v>
      </c>
      <c r="I634" s="3">
        <v>242.61513500000001</v>
      </c>
      <c r="J634">
        <v>2.2164E-2</v>
      </c>
      <c r="K634" t="e">
        <f>VLOOKUP(A634,Channel_xs_widths!$D$2:$E$279,2,FALSE)</f>
        <v>#N/A</v>
      </c>
      <c r="Q634" s="5"/>
      <c r="R634" s="3"/>
      <c r="U634" s="16"/>
      <c r="V634" s="2"/>
      <c r="W634" s="5"/>
      <c r="AB634" s="3"/>
      <c r="AC634" s="2"/>
      <c r="AD634" s="2"/>
    </row>
    <row r="635" spans="1:30">
      <c r="A635" s="5">
        <v>12310.6263</v>
      </c>
      <c r="B635" s="3">
        <v>-444.48193400000002</v>
      </c>
      <c r="F635" s="2">
        <v>-121.890772</v>
      </c>
      <c r="G635" s="2">
        <v>36.796655999999999</v>
      </c>
      <c r="H635" s="3">
        <v>12330.675380999999</v>
      </c>
      <c r="I635" s="3">
        <v>242.615216</v>
      </c>
      <c r="J635">
        <v>4.0323999999999999E-2</v>
      </c>
      <c r="K635" t="e">
        <f>VLOOKUP(A635,Channel_xs_widths!$D$2:$E$279,2,FALSE)</f>
        <v>#N/A</v>
      </c>
      <c r="Q635" s="5"/>
      <c r="R635" s="3"/>
      <c r="U635" s="16"/>
      <c r="V635" s="2"/>
      <c r="W635" s="5"/>
      <c r="AB635" s="3"/>
      <c r="AC635" s="2"/>
      <c r="AD635" s="2"/>
    </row>
    <row r="636" spans="1:30">
      <c r="A636" s="5">
        <v>12333.541300000001</v>
      </c>
      <c r="B636" s="3">
        <v>-445.49960800000002</v>
      </c>
      <c r="F636" s="2">
        <v>-121.890995</v>
      </c>
      <c r="G636" s="2">
        <v>36.796553000000003</v>
      </c>
      <c r="H636" s="3">
        <v>12353.612951999999</v>
      </c>
      <c r="I636" s="3">
        <v>239.42362199999999</v>
      </c>
      <c r="J636">
        <v>3.7539999999999997E-2</v>
      </c>
      <c r="K636" t="e">
        <f>VLOOKUP(A636,Channel_xs_widths!$D$2:$E$279,2,FALSE)</f>
        <v>#N/A</v>
      </c>
      <c r="Q636" s="5"/>
      <c r="R636" s="3"/>
      <c r="U636" s="16"/>
      <c r="V636" s="2"/>
      <c r="W636" s="5"/>
      <c r="AB636" s="3"/>
      <c r="AC636" s="2"/>
      <c r="AD636" s="2"/>
    </row>
    <row r="637" spans="1:30">
      <c r="A637" s="5">
        <v>12350.7276</v>
      </c>
      <c r="B637" s="3">
        <v>-445.98732000000001</v>
      </c>
      <c r="F637" s="2">
        <v>-121.89116199999999</v>
      </c>
      <c r="G637" s="2">
        <v>36.796475999999998</v>
      </c>
      <c r="H637" s="3">
        <v>12370.806124000001</v>
      </c>
      <c r="I637" s="3">
        <v>239.42376999999999</v>
      </c>
      <c r="J637">
        <v>1.2996000000000001E-2</v>
      </c>
      <c r="K637" t="e">
        <f>VLOOKUP(A637,Channel_xs_widths!$D$2:$E$279,2,FALSE)</f>
        <v>#N/A</v>
      </c>
      <c r="Q637" s="5"/>
      <c r="R637" s="3"/>
      <c r="U637" s="16"/>
      <c r="V637" s="2"/>
      <c r="W637" s="5"/>
      <c r="AB637" s="3"/>
      <c r="AC637" s="2"/>
      <c r="AD637" s="2"/>
    </row>
    <row r="638" spans="1:30">
      <c r="A638" s="5">
        <v>12367.9138</v>
      </c>
      <c r="B638" s="3">
        <v>-445.94632000000001</v>
      </c>
      <c r="F638" s="2">
        <v>-121.891329</v>
      </c>
      <c r="G638" s="2">
        <v>36.796399000000001</v>
      </c>
      <c r="H638" s="3">
        <v>12387.992437999999</v>
      </c>
      <c r="I638" s="3">
        <v>239.42389600000001</v>
      </c>
      <c r="J638">
        <v>8.0800000000000004E-3</v>
      </c>
      <c r="K638">
        <f>VLOOKUP(A638,Channel_xs_widths!$D$2:$E$279,2,FALSE)</f>
        <v>228.470289624</v>
      </c>
      <c r="Q638" s="5"/>
      <c r="R638" s="3"/>
      <c r="U638" s="16"/>
      <c r="V638" s="2"/>
      <c r="W638" s="5"/>
      <c r="AB638" s="3"/>
      <c r="AC638" s="2"/>
      <c r="AD638" s="2"/>
    </row>
    <row r="639" spans="1:30">
      <c r="A639" s="5">
        <v>12390.8289</v>
      </c>
      <c r="B639" s="3">
        <v>-445.66328900000002</v>
      </c>
      <c r="F639" s="2">
        <v>-121.891552</v>
      </c>
      <c r="G639" s="2">
        <v>36.796295999999998</v>
      </c>
      <c r="H639" s="3">
        <v>12410.909224999999</v>
      </c>
      <c r="I639" s="3">
        <v>239.42404400000001</v>
      </c>
      <c r="J639">
        <v>9.5840000000000005E-3</v>
      </c>
      <c r="K639" t="e">
        <f>VLOOKUP(A639,Channel_xs_widths!$D$2:$E$279,2,FALSE)</f>
        <v>#N/A</v>
      </c>
      <c r="Q639" s="5"/>
      <c r="R639" s="3"/>
      <c r="U639" s="16"/>
      <c r="V639" s="2"/>
      <c r="W639" s="5"/>
      <c r="AB639" s="3"/>
      <c r="AC639" s="2"/>
      <c r="AD639" s="2"/>
    </row>
    <row r="640" spans="1:30">
      <c r="A640" s="5">
        <v>12404.9215</v>
      </c>
      <c r="B640" s="3">
        <v>-446.300995</v>
      </c>
      <c r="F640" s="2">
        <v>-121.89166299999999</v>
      </c>
      <c r="G640" s="2">
        <v>36.796205999999998</v>
      </c>
      <c r="H640" s="3">
        <v>12425.016315999999</v>
      </c>
      <c r="I640" s="3">
        <v>224.14255199999999</v>
      </c>
      <c r="J640">
        <v>4.5251E-2</v>
      </c>
      <c r="K640" t="e">
        <f>VLOOKUP(A640,Channel_xs_widths!$D$2:$E$279,2,FALSE)</f>
        <v>#N/A</v>
      </c>
      <c r="Q640" s="5"/>
      <c r="R640" s="3"/>
      <c r="U640" s="16"/>
      <c r="V640" s="2"/>
      <c r="W640" s="5"/>
      <c r="AB640" s="3"/>
      <c r="AC640" s="2"/>
      <c r="AD640" s="2"/>
    </row>
    <row r="641" spans="1:30">
      <c r="A641" s="5">
        <v>12404.9215</v>
      </c>
      <c r="B641" s="3">
        <v>-446.300995</v>
      </c>
      <c r="F641" s="2">
        <v>-121.89166299999999</v>
      </c>
      <c r="G641" s="2">
        <v>36.796205999999998</v>
      </c>
      <c r="H641" s="3">
        <v>12425.016315999999</v>
      </c>
      <c r="I641" s="3">
        <v>180</v>
      </c>
      <c r="J641">
        <v>2.8368999999999998E-2</v>
      </c>
      <c r="K641" t="e">
        <f>VLOOKUP(A641,Channel_xs_widths!$D$2:$E$279,2,FALSE)</f>
        <v>#N/A</v>
      </c>
      <c r="Q641" s="5"/>
      <c r="R641" s="3"/>
      <c r="U641" s="16"/>
      <c r="V641" s="2"/>
      <c r="W641" s="5"/>
      <c r="AB641" s="3"/>
      <c r="AC641" s="2"/>
      <c r="AD641" s="2"/>
    </row>
    <row r="642" spans="1:30">
      <c r="A642" s="5">
        <v>12447.1996</v>
      </c>
      <c r="B642" s="3">
        <v>-447.50036599999999</v>
      </c>
      <c r="F642" s="2">
        <v>-121.891997</v>
      </c>
      <c r="G642" s="2">
        <v>36.795935</v>
      </c>
      <c r="H642" s="3">
        <v>12467.311379999999</v>
      </c>
      <c r="I642" s="3">
        <v>224.14275599999999</v>
      </c>
      <c r="J642">
        <v>2.8368999999999998E-2</v>
      </c>
      <c r="K642" t="e">
        <f>VLOOKUP(A642,Channel_xs_widths!$D$2:$E$279,2,FALSE)</f>
        <v>#N/A</v>
      </c>
      <c r="Q642" s="5"/>
      <c r="R642" s="3"/>
      <c r="U642" s="16"/>
      <c r="V642" s="2"/>
      <c r="W642" s="5"/>
      <c r="AB642" s="3"/>
      <c r="AC642" s="2"/>
      <c r="AD642" s="2"/>
    </row>
    <row r="643" spans="1:30">
      <c r="A643" s="5">
        <v>12447.1996</v>
      </c>
      <c r="B643" s="3">
        <v>-447.50036599999999</v>
      </c>
      <c r="F643" s="2">
        <v>-121.891997</v>
      </c>
      <c r="G643" s="2">
        <v>36.795935</v>
      </c>
      <c r="H643" s="3">
        <v>12467.311379999999</v>
      </c>
      <c r="I643" s="3">
        <v>180</v>
      </c>
      <c r="J643">
        <v>5.7930000000000004E-3</v>
      </c>
      <c r="K643" t="e">
        <f>VLOOKUP(A643,Channel_xs_widths!$D$2:$E$279,2,FALSE)</f>
        <v>#N/A</v>
      </c>
      <c r="Q643" s="5"/>
      <c r="R643" s="3"/>
      <c r="U643" s="16"/>
      <c r="V643" s="2"/>
      <c r="W643" s="5"/>
      <c r="AB643" s="3"/>
      <c r="AC643" s="2"/>
      <c r="AD643" s="2"/>
    </row>
    <row r="644" spans="1:30">
      <c r="A644" s="5">
        <v>12475.385</v>
      </c>
      <c r="B644" s="3">
        <v>-447.663656</v>
      </c>
      <c r="F644" s="2">
        <v>-121.892219</v>
      </c>
      <c r="G644" s="2">
        <v>36.795755</v>
      </c>
      <c r="H644" s="3">
        <v>12495.497262000001</v>
      </c>
      <c r="I644" s="3">
        <v>224.143012</v>
      </c>
      <c r="J644">
        <v>1.3794000000000001E-2</v>
      </c>
      <c r="K644" t="e">
        <f>VLOOKUP(A644,Channel_xs_widths!$D$2:$E$279,2,FALSE)</f>
        <v>#N/A</v>
      </c>
      <c r="Q644" s="5"/>
      <c r="R644" s="3"/>
      <c r="U644" s="16"/>
      <c r="V644" s="2"/>
      <c r="W644" s="5"/>
      <c r="AB644" s="3"/>
      <c r="AC644" s="2"/>
      <c r="AD644" s="2"/>
    </row>
    <row r="645" spans="1:30">
      <c r="A645" s="5">
        <v>12489.477699999999</v>
      </c>
      <c r="B645" s="3">
        <v>-448.08355699999998</v>
      </c>
      <c r="F645" s="2">
        <v>-121.892331</v>
      </c>
      <c r="G645" s="2">
        <v>36.795665</v>
      </c>
      <c r="H645" s="3">
        <v>12509.596232</v>
      </c>
      <c r="I645" s="3">
        <v>224.14316500000001</v>
      </c>
      <c r="J645">
        <v>2.9796E-2</v>
      </c>
      <c r="K645" t="e">
        <f>VLOOKUP(A645,Channel_xs_widths!$D$2:$E$279,2,FALSE)</f>
        <v>#N/A</v>
      </c>
      <c r="Q645" s="5"/>
      <c r="R645" s="3"/>
      <c r="U645" s="16"/>
      <c r="V645" s="2"/>
      <c r="W645" s="5"/>
      <c r="AB645" s="3"/>
      <c r="AC645" s="2"/>
      <c r="AD645" s="2"/>
    </row>
    <row r="646" spans="1:30">
      <c r="A646" s="5">
        <v>12489.477699999999</v>
      </c>
      <c r="B646" s="3">
        <v>-448.08355699999998</v>
      </c>
      <c r="F646" s="2">
        <v>-121.892331</v>
      </c>
      <c r="G646" s="2">
        <v>36.795665</v>
      </c>
      <c r="H646" s="3">
        <v>12509.596232</v>
      </c>
      <c r="I646" s="3">
        <v>180</v>
      </c>
      <c r="J646">
        <v>4.9860000000000002E-2</v>
      </c>
      <c r="K646" t="e">
        <f>VLOOKUP(A646,Channel_xs_widths!$D$2:$E$279,2,FALSE)</f>
        <v>#N/A</v>
      </c>
      <c r="Q646" s="5"/>
      <c r="R646" s="3"/>
      <c r="U646" s="16"/>
      <c r="V646" s="2"/>
      <c r="W646" s="5"/>
      <c r="AB646" s="3"/>
      <c r="AC646" s="2"/>
      <c r="AD646" s="2"/>
    </row>
    <row r="647" spans="1:30">
      <c r="A647" s="5">
        <v>12531.7559</v>
      </c>
      <c r="B647" s="3">
        <v>-450.19155899999998</v>
      </c>
      <c r="F647" s="2">
        <v>-121.89266499999999</v>
      </c>
      <c r="G647" s="2">
        <v>36.795394000000002</v>
      </c>
      <c r="H647" s="3">
        <v>12551.926947</v>
      </c>
      <c r="I647" s="3">
        <v>224.14336900000001</v>
      </c>
      <c r="J647">
        <v>4.9860000000000002E-2</v>
      </c>
      <c r="K647" t="e">
        <f>VLOOKUP(A647,Channel_xs_widths!$D$2:$E$279,2,FALSE)</f>
        <v>#N/A</v>
      </c>
      <c r="Q647" s="5"/>
      <c r="R647" s="3"/>
      <c r="U647" s="16"/>
      <c r="V647" s="2"/>
      <c r="W647" s="5"/>
      <c r="AB647" s="3"/>
      <c r="AC647" s="2"/>
      <c r="AD647" s="2"/>
    </row>
    <row r="648" spans="1:30">
      <c r="A648" s="5">
        <v>12531.7559</v>
      </c>
      <c r="B648" s="3">
        <v>-450.19155899999998</v>
      </c>
      <c r="F648" s="2">
        <v>-121.89266499999999</v>
      </c>
      <c r="G648" s="2">
        <v>36.795394000000002</v>
      </c>
      <c r="H648" s="3">
        <v>12551.926947</v>
      </c>
      <c r="I648" s="3">
        <v>239.01271299999999</v>
      </c>
      <c r="J648">
        <v>6.1314E-2</v>
      </c>
      <c r="K648" t="e">
        <f>VLOOKUP(A648,Channel_xs_widths!$D$2:$E$279,2,FALSE)</f>
        <v>#N/A</v>
      </c>
      <c r="Q648" s="5"/>
      <c r="R648" s="3"/>
      <c r="U648" s="16"/>
      <c r="V648" s="2"/>
      <c r="W648" s="5"/>
      <c r="AB648" s="3"/>
      <c r="AC648" s="2"/>
      <c r="AD648" s="2"/>
    </row>
    <row r="649" spans="1:30">
      <c r="A649" s="5">
        <v>12545.8487</v>
      </c>
      <c r="B649" s="3">
        <v>-449.327474</v>
      </c>
      <c r="F649" s="2">
        <v>-121.892776</v>
      </c>
      <c r="G649" s="2">
        <v>36.795304000000002</v>
      </c>
      <c r="H649" s="3">
        <v>12566.046159</v>
      </c>
      <c r="I649" s="3">
        <v>224.143573</v>
      </c>
      <c r="J649">
        <v>1.8232000000000002E-2</v>
      </c>
      <c r="K649" t="e">
        <f>VLOOKUP(A649,Channel_xs_widths!$D$2:$E$279,2,FALSE)</f>
        <v>#N/A</v>
      </c>
      <c r="Q649" s="5"/>
      <c r="R649" s="3"/>
      <c r="U649" s="16"/>
      <c r="V649" s="2"/>
      <c r="W649" s="5"/>
      <c r="AB649" s="3"/>
      <c r="AC649" s="2"/>
      <c r="AD649" s="2"/>
    </row>
    <row r="650" spans="1:30">
      <c r="A650" s="5">
        <v>12566.331</v>
      </c>
      <c r="B650" s="3">
        <v>-449.561172</v>
      </c>
      <c r="F650" s="2">
        <v>-121.892999</v>
      </c>
      <c r="G650" s="2">
        <v>36.795259000000001</v>
      </c>
      <c r="H650" s="3">
        <v>12586.529841</v>
      </c>
      <c r="I650" s="3">
        <v>255.20943199999999</v>
      </c>
      <c r="J650">
        <v>2.7408999999999999E-2</v>
      </c>
      <c r="K650">
        <f>VLOOKUP(A650,Channel_xs_widths!$D$2:$E$279,2,FALSE)</f>
        <v>383.40875388500001</v>
      </c>
      <c r="Q650" s="5"/>
      <c r="R650" s="3"/>
      <c r="U650" s="16"/>
      <c r="V650" s="2"/>
      <c r="W650" s="5"/>
      <c r="AB650" s="3"/>
      <c r="AC650" s="2"/>
      <c r="AD650" s="2"/>
    </row>
    <row r="651" spans="1:30">
      <c r="A651" s="5">
        <v>12586.813399999999</v>
      </c>
      <c r="B651" s="3">
        <v>-450.45027700000003</v>
      </c>
      <c r="F651" s="2">
        <v>-121.893221</v>
      </c>
      <c r="G651" s="2">
        <v>36.795214000000001</v>
      </c>
      <c r="H651" s="3">
        <v>12607.031488000001</v>
      </c>
      <c r="I651" s="3">
        <v>255.209574</v>
      </c>
      <c r="J651">
        <v>5.1325999999999997E-2</v>
      </c>
      <c r="K651" t="e">
        <f>VLOOKUP(A651,Channel_xs_widths!$D$2:$E$279,2,FALSE)</f>
        <v>#N/A</v>
      </c>
      <c r="Q651" s="5"/>
      <c r="R651" s="3"/>
      <c r="U651" s="16"/>
      <c r="V651" s="2"/>
      <c r="W651" s="5"/>
      <c r="AB651" s="3"/>
      <c r="AC651" s="2"/>
      <c r="AD651" s="2"/>
    </row>
    <row r="652" spans="1:30">
      <c r="A652" s="5">
        <v>12597.7353</v>
      </c>
      <c r="B652" s="3">
        <v>-451.17301500000002</v>
      </c>
      <c r="F652" s="2">
        <v>-121.893333</v>
      </c>
      <c r="G652" s="2">
        <v>36.795172999999998</v>
      </c>
      <c r="H652" s="3">
        <v>12617.977326</v>
      </c>
      <c r="I652" s="3">
        <v>244.74730299999999</v>
      </c>
      <c r="J652">
        <v>3.1829999999999997E-2</v>
      </c>
      <c r="K652" t="e">
        <f>VLOOKUP(A652,Channel_xs_widths!$D$2:$E$279,2,FALSE)</f>
        <v>#N/A</v>
      </c>
      <c r="Q652" s="5"/>
      <c r="R652" s="3"/>
      <c r="U652" s="16"/>
      <c r="V652" s="2"/>
      <c r="W652" s="5"/>
      <c r="AB652" s="3"/>
      <c r="AC652" s="2"/>
      <c r="AD652" s="2"/>
    </row>
    <row r="653" spans="1:30">
      <c r="A653" s="5">
        <v>12610.841700000001</v>
      </c>
      <c r="B653" s="3">
        <v>-451.21510599999999</v>
      </c>
      <c r="F653" s="2">
        <v>-121.893466</v>
      </c>
      <c r="G653" s="2">
        <v>36.795124000000001</v>
      </c>
      <c r="H653" s="3">
        <v>12631.083741</v>
      </c>
      <c r="I653" s="3">
        <v>244.74739</v>
      </c>
      <c r="J653">
        <v>1.122E-3</v>
      </c>
      <c r="K653" t="e">
        <f>VLOOKUP(A653,Channel_xs_widths!$D$2:$E$279,2,FALSE)</f>
        <v>#N/A</v>
      </c>
      <c r="Q653" s="5"/>
      <c r="R653" s="3"/>
      <c r="U653" s="16"/>
      <c r="V653" s="2"/>
      <c r="W653" s="5"/>
      <c r="AB653" s="3"/>
      <c r="AC653" s="2"/>
      <c r="AD653" s="2"/>
    </row>
    <row r="654" spans="1:30">
      <c r="A654" s="5">
        <v>12630.501200000001</v>
      </c>
      <c r="B654" s="3">
        <v>-451.20977800000003</v>
      </c>
      <c r="F654" s="2">
        <v>-121.893666</v>
      </c>
      <c r="G654" s="2">
        <v>36.795050000000003</v>
      </c>
      <c r="H654" s="3">
        <v>12650.743275000001</v>
      </c>
      <c r="I654" s="3">
        <v>244.74750900000001</v>
      </c>
      <c r="J654">
        <v>2.2443999999999999E-2</v>
      </c>
      <c r="K654" t="e">
        <f>VLOOKUP(A654,Channel_xs_widths!$D$2:$E$279,2,FALSE)</f>
        <v>#N/A</v>
      </c>
      <c r="Q654" s="5"/>
      <c r="R654" s="3"/>
      <c r="U654" s="16"/>
      <c r="V654" s="2"/>
      <c r="W654" s="5"/>
      <c r="AB654" s="3"/>
      <c r="AC654" s="2"/>
      <c r="AD654" s="2"/>
    </row>
    <row r="655" spans="1:30">
      <c r="A655" s="5">
        <v>12663.267099999999</v>
      </c>
      <c r="B655" s="3">
        <v>-452.39172100000002</v>
      </c>
      <c r="F655" s="2">
        <v>-121.89400000000001</v>
      </c>
      <c r="G655" s="2">
        <v>36.794927000000001</v>
      </c>
      <c r="H655" s="3">
        <v>12683.530508</v>
      </c>
      <c r="I655" s="3">
        <v>244.74769800000001</v>
      </c>
      <c r="J655">
        <v>3.8996000000000003E-2</v>
      </c>
      <c r="K655" t="e">
        <f>VLOOKUP(A655,Channel_xs_widths!$D$2:$E$279,2,FALSE)</f>
        <v>#N/A</v>
      </c>
      <c r="Q655" s="5"/>
      <c r="R655" s="3"/>
      <c r="U655" s="16"/>
      <c r="V655" s="2"/>
      <c r="W655" s="5"/>
      <c r="AB655" s="3"/>
      <c r="AC655" s="2"/>
      <c r="AD655" s="2"/>
    </row>
    <row r="656" spans="1:30">
      <c r="A656" s="5">
        <v>12682.9267</v>
      </c>
      <c r="B656" s="3">
        <v>-453.254144</v>
      </c>
      <c r="F656" s="2">
        <v>-121.894201</v>
      </c>
      <c r="G656" s="2">
        <v>36.794854000000001</v>
      </c>
      <c r="H656" s="3">
        <v>12703.208988</v>
      </c>
      <c r="I656" s="3">
        <v>244.74788799999999</v>
      </c>
      <c r="J656">
        <v>4.0451000000000001E-2</v>
      </c>
      <c r="K656" t="e">
        <f>VLOOKUP(A656,Channel_xs_widths!$D$2:$E$279,2,FALSE)</f>
        <v>#N/A</v>
      </c>
      <c r="Q656" s="5"/>
      <c r="R656" s="3"/>
      <c r="U656" s="16"/>
      <c r="V656" s="2"/>
      <c r="W656" s="5"/>
      <c r="AB656" s="3"/>
      <c r="AC656" s="2"/>
      <c r="AD656" s="2"/>
    </row>
    <row r="657" spans="1:30">
      <c r="A657" s="5">
        <v>12696.033100000001</v>
      </c>
      <c r="B657" s="3">
        <v>-453.71712100000002</v>
      </c>
      <c r="F657" s="2">
        <v>-121.894334</v>
      </c>
      <c r="G657" s="2">
        <v>36.794803999999999</v>
      </c>
      <c r="H657" s="3">
        <v>12716.323552</v>
      </c>
      <c r="I657" s="3">
        <v>244.748006</v>
      </c>
      <c r="J657">
        <v>1.7524999999999999E-2</v>
      </c>
      <c r="K657" t="e">
        <f>VLOOKUP(A657,Channel_xs_widths!$D$2:$E$279,2,FALSE)</f>
        <v>#N/A</v>
      </c>
      <c r="Q657" s="5"/>
      <c r="R657" s="3"/>
      <c r="U657" s="16"/>
      <c r="V657" s="2"/>
      <c r="W657" s="5"/>
      <c r="AB657" s="3"/>
      <c r="AC657" s="2"/>
      <c r="AD657" s="2"/>
    </row>
    <row r="658" spans="1:30">
      <c r="A658" s="5">
        <v>12706.955099999999</v>
      </c>
      <c r="B658" s="3">
        <v>-453.675252</v>
      </c>
      <c r="F658" s="2">
        <v>-121.894446</v>
      </c>
      <c r="G658" s="2">
        <v>36.794764000000001</v>
      </c>
      <c r="H658" s="3">
        <v>12727.245628999999</v>
      </c>
      <c r="I658" s="3">
        <v>244.74809300000001</v>
      </c>
      <c r="J658">
        <v>4.1269999999999996E-3</v>
      </c>
      <c r="K658" t="e">
        <f>VLOOKUP(A658,Channel_xs_widths!$D$2:$E$279,2,FALSE)</f>
        <v>#N/A</v>
      </c>
      <c r="Q658" s="5"/>
      <c r="R658" s="3"/>
      <c r="U658" s="16"/>
      <c r="V658" s="2"/>
      <c r="W658" s="5"/>
      <c r="AB658" s="3"/>
      <c r="AC658" s="2"/>
      <c r="AD658" s="2"/>
    </row>
    <row r="659" spans="1:30">
      <c r="A659" s="5">
        <v>12729.1927</v>
      </c>
      <c r="B659" s="3">
        <v>-453.853973</v>
      </c>
      <c r="F659" s="2">
        <v>-121.894668</v>
      </c>
      <c r="G659" s="2">
        <v>36.794673000000003</v>
      </c>
      <c r="H659" s="3">
        <v>12749.483956</v>
      </c>
      <c r="I659" s="3">
        <v>242.61814100000001</v>
      </c>
      <c r="J659">
        <v>2.1146999999999999E-2</v>
      </c>
      <c r="K659" t="e">
        <f>VLOOKUP(A659,Channel_xs_widths!$D$2:$E$279,2,FALSE)</f>
        <v>#N/A</v>
      </c>
      <c r="Q659" s="5"/>
      <c r="R659" s="3"/>
      <c r="U659" s="16"/>
      <c r="V659" s="2"/>
      <c r="W659" s="5"/>
      <c r="AB659" s="3"/>
      <c r="AC659" s="2"/>
      <c r="AD659" s="2"/>
    </row>
    <row r="660" spans="1:30">
      <c r="A660" s="5">
        <v>12751.4303</v>
      </c>
      <c r="B660" s="3">
        <v>-454.61577399999999</v>
      </c>
      <c r="F660" s="2">
        <v>-121.894891</v>
      </c>
      <c r="G660" s="2">
        <v>36.794583000000003</v>
      </c>
      <c r="H660" s="3">
        <v>12771.734628</v>
      </c>
      <c r="I660" s="3">
        <v>242.618303</v>
      </c>
      <c r="J660">
        <v>3.2148000000000003E-2</v>
      </c>
      <c r="K660" t="e">
        <f>VLOOKUP(A660,Channel_xs_widths!$D$2:$E$279,2,FALSE)</f>
        <v>#N/A</v>
      </c>
      <c r="Q660" s="5"/>
      <c r="R660" s="3"/>
      <c r="U660" s="16"/>
      <c r="V660" s="2"/>
      <c r="W660" s="5"/>
      <c r="AB660" s="3"/>
      <c r="AC660" s="2"/>
      <c r="AD660" s="2"/>
    </row>
    <row r="661" spans="1:30">
      <c r="A661" s="5">
        <v>12762.5491</v>
      </c>
      <c r="B661" s="3">
        <v>-454.92631999999998</v>
      </c>
      <c r="F661" s="2">
        <v>-121.89500200000001</v>
      </c>
      <c r="G661" s="2">
        <v>36.794538000000003</v>
      </c>
      <c r="H661" s="3">
        <v>12782.857786</v>
      </c>
      <c r="I661" s="3">
        <v>242.618425</v>
      </c>
      <c r="J661">
        <v>1.5845000000000001E-2</v>
      </c>
      <c r="K661" t="e">
        <f>VLOOKUP(A661,Channel_xs_widths!$D$2:$E$279,2,FALSE)</f>
        <v>#N/A</v>
      </c>
      <c r="Q661" s="5"/>
      <c r="R661" s="3"/>
      <c r="U661" s="16"/>
      <c r="V661" s="2"/>
      <c r="W661" s="5"/>
      <c r="AB661" s="3"/>
      <c r="AC661" s="2"/>
      <c r="AD661" s="2"/>
    </row>
    <row r="662" spans="1:30">
      <c r="A662" s="5">
        <v>12773.668</v>
      </c>
      <c r="B662" s="3">
        <v>-454.96814000000001</v>
      </c>
      <c r="F662" s="2">
        <v>-121.89511299999999</v>
      </c>
      <c r="G662" s="2">
        <v>36.794493000000003</v>
      </c>
      <c r="H662" s="3">
        <v>12793.976691</v>
      </c>
      <c r="I662" s="3">
        <v>242.618506</v>
      </c>
      <c r="J662">
        <v>9.1649999999999995E-3</v>
      </c>
      <c r="K662">
        <f>VLOOKUP(A662,Channel_xs_widths!$D$2:$E$279,2,FALSE)</f>
        <v>504.90469889799999</v>
      </c>
      <c r="Q662" s="5"/>
      <c r="R662" s="3"/>
      <c r="U662" s="16"/>
      <c r="V662" s="2"/>
      <c r="W662" s="5"/>
      <c r="AB662" s="3"/>
      <c r="AC662" s="2"/>
      <c r="AD662" s="2"/>
    </row>
    <row r="663" spans="1:30">
      <c r="A663" s="5">
        <v>12794.619699999999</v>
      </c>
      <c r="B663" s="3">
        <v>-455.22025600000001</v>
      </c>
      <c r="F663" s="2">
        <v>-121.895336</v>
      </c>
      <c r="G663" s="2">
        <v>36.794432999999998</v>
      </c>
      <c r="H663" s="3">
        <v>12814.929904000001</v>
      </c>
      <c r="I663" s="3">
        <v>250.78729000000001</v>
      </c>
      <c r="J663">
        <v>2.2377999999999999E-2</v>
      </c>
      <c r="K663" t="e">
        <f>VLOOKUP(A663,Channel_xs_widths!$D$2:$E$279,2,FALSE)</f>
        <v>#N/A</v>
      </c>
      <c r="Q663" s="5"/>
      <c r="R663" s="3"/>
      <c r="U663" s="16"/>
      <c r="V663" s="2"/>
      <c r="W663" s="5"/>
      <c r="AB663" s="3"/>
      <c r="AC663" s="2"/>
      <c r="AD663" s="2"/>
    </row>
    <row r="664" spans="1:30">
      <c r="A664" s="5">
        <v>12826.047200000001</v>
      </c>
      <c r="B664" s="3">
        <v>-456.14026899999999</v>
      </c>
      <c r="F664" s="2">
        <v>-121.89567</v>
      </c>
      <c r="G664" s="2">
        <v>36.794342999999998</v>
      </c>
      <c r="H664" s="3">
        <v>12846.370938</v>
      </c>
      <c r="I664" s="3">
        <v>250.787475</v>
      </c>
      <c r="J664">
        <v>2.4004999999999999E-2</v>
      </c>
      <c r="K664" t="e">
        <f>VLOOKUP(A664,Channel_xs_widths!$D$2:$E$279,2,FALSE)</f>
        <v>#N/A</v>
      </c>
      <c r="Q664" s="5"/>
      <c r="R664" s="3"/>
      <c r="U664" s="16"/>
      <c r="V664" s="2"/>
      <c r="W664" s="5"/>
      <c r="AB664" s="3"/>
      <c r="AC664" s="2"/>
      <c r="AD664" s="2"/>
    </row>
    <row r="665" spans="1:30">
      <c r="A665" s="5">
        <v>12836.5231</v>
      </c>
      <c r="B665" s="3">
        <v>-456.226135</v>
      </c>
      <c r="F665" s="2">
        <v>-121.895781</v>
      </c>
      <c r="G665" s="2">
        <v>36.794313000000002</v>
      </c>
      <c r="H665" s="3">
        <v>12856.847153999999</v>
      </c>
      <c r="I665" s="3">
        <v>250.787623</v>
      </c>
      <c r="J665">
        <v>9.9599999999999992E-4</v>
      </c>
      <c r="K665" t="e">
        <f>VLOOKUP(A665,Channel_xs_widths!$D$2:$E$279,2,FALSE)</f>
        <v>#N/A</v>
      </c>
      <c r="Q665" s="5"/>
      <c r="R665" s="3"/>
      <c r="U665" s="16"/>
      <c r="V665" s="2"/>
      <c r="W665" s="5"/>
      <c r="AB665" s="3"/>
      <c r="AC665" s="2"/>
      <c r="AD665" s="2"/>
    </row>
    <row r="666" spans="1:30">
      <c r="A666" s="5">
        <v>12857.4748</v>
      </c>
      <c r="B666" s="3">
        <v>-456.171583</v>
      </c>
      <c r="F666" s="2">
        <v>-121.896004</v>
      </c>
      <c r="G666" s="2">
        <v>36.794252999999998</v>
      </c>
      <c r="H666" s="3">
        <v>12877.798962999999</v>
      </c>
      <c r="I666" s="3">
        <v>250.787734</v>
      </c>
      <c r="J666">
        <v>3.6649999999999999E-3</v>
      </c>
      <c r="K666" t="e">
        <f>VLOOKUP(A666,Channel_xs_widths!$D$2:$E$279,2,FALSE)</f>
        <v>#N/A</v>
      </c>
      <c r="Q666" s="5"/>
      <c r="R666" s="3"/>
      <c r="U666" s="16"/>
      <c r="V666" s="2"/>
      <c r="W666" s="5"/>
      <c r="AB666" s="3"/>
      <c r="AC666" s="2"/>
      <c r="AD666" s="2"/>
    </row>
    <row r="667" spans="1:30">
      <c r="A667" s="5">
        <v>12867.950699999999</v>
      </c>
      <c r="B667" s="3">
        <v>-456.34130900000002</v>
      </c>
      <c r="F667" s="2">
        <v>-121.89611499999999</v>
      </c>
      <c r="G667" s="2">
        <v>36.794223000000002</v>
      </c>
      <c r="H667" s="3">
        <v>12888.276212000001</v>
      </c>
      <c r="I667" s="3">
        <v>250.787845</v>
      </c>
      <c r="J667">
        <v>1.728E-2</v>
      </c>
      <c r="K667" t="e">
        <f>VLOOKUP(A667,Channel_xs_widths!$D$2:$E$279,2,FALSE)</f>
        <v>#N/A</v>
      </c>
      <c r="Q667" s="5"/>
      <c r="R667" s="3"/>
      <c r="U667" s="16"/>
      <c r="V667" s="2"/>
      <c r="W667" s="5"/>
      <c r="AB667" s="3"/>
      <c r="AC667" s="2"/>
      <c r="AD667" s="2"/>
    </row>
    <row r="668" spans="1:30">
      <c r="A668" s="5">
        <v>12888.2125</v>
      </c>
      <c r="B668" s="3">
        <v>-456.70271600000001</v>
      </c>
      <c r="F668" s="2">
        <v>-121.896338</v>
      </c>
      <c r="G668" s="2">
        <v>36.794258999999997</v>
      </c>
      <c r="H668" s="3">
        <v>12908.541201</v>
      </c>
      <c r="I668" s="3">
        <v>280.72314399999999</v>
      </c>
      <c r="J668">
        <v>2.1502E-2</v>
      </c>
      <c r="K668" t="e">
        <f>VLOOKUP(A668,Channel_xs_widths!$D$2:$E$279,2,FALSE)</f>
        <v>#N/A</v>
      </c>
      <c r="Q668" s="5"/>
      <c r="R668" s="3"/>
      <c r="U668" s="16"/>
      <c r="V668" s="2"/>
      <c r="W668" s="5"/>
      <c r="AB668" s="3"/>
      <c r="AC668" s="2"/>
      <c r="AD668" s="2"/>
    </row>
    <row r="669" spans="1:30">
      <c r="A669" s="5">
        <v>12918.605100000001</v>
      </c>
      <c r="B669" s="3">
        <v>-457.43048099999999</v>
      </c>
      <c r="F669" s="2">
        <v>-121.896672</v>
      </c>
      <c r="G669" s="2">
        <v>36.794313000000002</v>
      </c>
      <c r="H669" s="3">
        <v>12938.942544</v>
      </c>
      <c r="I669" s="3">
        <v>280.72331700000001</v>
      </c>
      <c r="J669">
        <v>2.3175000000000001E-2</v>
      </c>
      <c r="K669" t="e">
        <f>VLOOKUP(A669,Channel_xs_widths!$D$2:$E$279,2,FALSE)</f>
        <v>#N/A</v>
      </c>
      <c r="Q669" s="5"/>
      <c r="R669" s="3"/>
      <c r="U669" s="16"/>
      <c r="V669" s="2"/>
      <c r="W669" s="5"/>
      <c r="AB669" s="3"/>
      <c r="AC669" s="2"/>
      <c r="AD669" s="2"/>
    </row>
    <row r="670" spans="1:30">
      <c r="A670" s="5">
        <v>12948.9977</v>
      </c>
      <c r="B670" s="3">
        <v>-458.111401</v>
      </c>
      <c r="F670" s="2">
        <v>-121.897006</v>
      </c>
      <c r="G670" s="2">
        <v>36.794367000000001</v>
      </c>
      <c r="H670" s="3">
        <v>12969.342778</v>
      </c>
      <c r="I670" s="3">
        <v>280.723524</v>
      </c>
      <c r="J670">
        <v>2.9777999999999999E-2</v>
      </c>
      <c r="K670" t="e">
        <f>VLOOKUP(A670,Channel_xs_widths!$D$2:$E$279,2,FALSE)</f>
        <v>#N/A</v>
      </c>
      <c r="Q670" s="5"/>
      <c r="R670" s="3"/>
      <c r="U670" s="16"/>
      <c r="V670" s="2"/>
      <c r="W670" s="5"/>
      <c r="AB670" s="3"/>
      <c r="AC670" s="2"/>
      <c r="AD670" s="2"/>
    </row>
    <row r="671" spans="1:30">
      <c r="A671" s="5">
        <v>12969.259400000001</v>
      </c>
      <c r="B671" s="3">
        <v>-458.93884300000002</v>
      </c>
      <c r="F671" s="2">
        <v>-121.897228</v>
      </c>
      <c r="G671" s="2">
        <v>36.794403000000003</v>
      </c>
      <c r="H671" s="3">
        <v>12989.621391999999</v>
      </c>
      <c r="I671" s="3">
        <v>280.72369600000002</v>
      </c>
      <c r="J671">
        <v>3.1171999999999998E-2</v>
      </c>
      <c r="K671">
        <f>VLOOKUP(A671,Channel_xs_widths!$D$2:$E$279,2,FALSE)</f>
        <v>466.49615368000002</v>
      </c>
      <c r="Q671" s="5"/>
      <c r="R671" s="3"/>
      <c r="U671" s="16"/>
      <c r="V671" s="2"/>
      <c r="W671" s="5"/>
      <c r="AB671" s="3"/>
      <c r="AC671" s="2"/>
      <c r="AD671" s="2"/>
    </row>
    <row r="672" spans="1:30">
      <c r="A672" s="5">
        <v>12983.3523</v>
      </c>
      <c r="B672" s="3">
        <v>-459.18230199999999</v>
      </c>
      <c r="F672" s="2">
        <v>-121.89734</v>
      </c>
      <c r="G672" s="2">
        <v>36.794493000000003</v>
      </c>
      <c r="H672" s="3">
        <v>13003.716308999999</v>
      </c>
      <c r="I672" s="3">
        <v>314.53229800000003</v>
      </c>
      <c r="J672">
        <v>1.8710999999999998E-2</v>
      </c>
      <c r="K672" t="e">
        <f>VLOOKUP(A672,Channel_xs_widths!$D$2:$E$279,2,FALSE)</f>
        <v>#N/A</v>
      </c>
      <c r="Q672" s="5"/>
      <c r="R672" s="3"/>
      <c r="U672" s="16"/>
      <c r="V672" s="2"/>
      <c r="W672" s="5"/>
      <c r="AB672" s="3"/>
      <c r="AC672" s="2"/>
      <c r="AD672" s="2"/>
    </row>
    <row r="673" spans="1:30">
      <c r="A673" s="5">
        <v>12997.445100000001</v>
      </c>
      <c r="B673" s="3">
        <v>-459.46623699999998</v>
      </c>
      <c r="F673" s="2">
        <v>-121.897451</v>
      </c>
      <c r="G673" s="2">
        <v>36.794583000000003</v>
      </c>
      <c r="H673" s="3">
        <v>13017.811975000001</v>
      </c>
      <c r="I673" s="3">
        <v>314.532398</v>
      </c>
      <c r="J673">
        <v>3.9845999999999999E-2</v>
      </c>
      <c r="K673" t="e">
        <f>VLOOKUP(A673,Channel_xs_widths!$D$2:$E$279,2,FALSE)</f>
        <v>#N/A</v>
      </c>
      <c r="Q673" s="5"/>
      <c r="R673" s="3"/>
      <c r="U673" s="16"/>
      <c r="V673" s="2"/>
      <c r="W673" s="5"/>
      <c r="AB673" s="3"/>
      <c r="AC673" s="2"/>
      <c r="AD673" s="2"/>
    </row>
    <row r="674" spans="1:30">
      <c r="A674" s="5">
        <v>13011.537899999999</v>
      </c>
      <c r="B674" s="3">
        <v>-460.30537900000002</v>
      </c>
      <c r="F674" s="2">
        <v>-121.89756199999999</v>
      </c>
      <c r="G674" s="2">
        <v>36.794673000000003</v>
      </c>
      <c r="H674" s="3">
        <v>13031.929733000001</v>
      </c>
      <c r="I674" s="3">
        <v>314.53249699999998</v>
      </c>
      <c r="J674">
        <v>5.1655E-2</v>
      </c>
      <c r="K674" t="e">
        <f>VLOOKUP(A674,Channel_xs_widths!$D$2:$E$279,2,FALSE)</f>
        <v>#N/A</v>
      </c>
      <c r="Q674" s="5"/>
      <c r="R674" s="3"/>
      <c r="U674" s="16"/>
      <c r="V674" s="2"/>
      <c r="W674" s="5"/>
      <c r="AB674" s="3"/>
      <c r="AC674" s="2"/>
      <c r="AD674" s="2"/>
    </row>
    <row r="675" spans="1:30">
      <c r="A675" s="5">
        <v>13032.142400000001</v>
      </c>
      <c r="B675" s="3">
        <v>-461.25851899999998</v>
      </c>
      <c r="F675" s="2">
        <v>-121.89761799999999</v>
      </c>
      <c r="G675" s="2">
        <v>36.794854000000001</v>
      </c>
      <c r="H675" s="3">
        <v>13052.556302999999</v>
      </c>
      <c r="I675" s="3">
        <v>345.39393999999999</v>
      </c>
      <c r="J675">
        <v>3.5853000000000003E-2</v>
      </c>
      <c r="K675" t="e">
        <f>VLOOKUP(A675,Channel_xs_widths!$D$2:$E$279,2,FALSE)</f>
        <v>#N/A</v>
      </c>
      <c r="Q675" s="5"/>
      <c r="R675" s="3"/>
      <c r="U675" s="16"/>
      <c r="V675" s="2"/>
      <c r="W675" s="5"/>
      <c r="AB675" s="3"/>
      <c r="AC675" s="2"/>
      <c r="AD675" s="2"/>
    </row>
    <row r="676" spans="1:30">
      <c r="A676" s="5">
        <v>13052.7469</v>
      </c>
      <c r="B676" s="3">
        <v>-461.782847</v>
      </c>
      <c r="F676" s="2">
        <v>-121.89767399999999</v>
      </c>
      <c r="G676" s="2">
        <v>36.795034000000001</v>
      </c>
      <c r="H676" s="3">
        <v>13073.167507</v>
      </c>
      <c r="I676" s="3">
        <v>345.394003</v>
      </c>
      <c r="J676">
        <v>1.1372999999999999E-2</v>
      </c>
      <c r="K676" t="e">
        <f>VLOOKUP(A676,Channel_xs_widths!$D$2:$E$279,2,FALSE)</f>
        <v>#N/A</v>
      </c>
      <c r="Q676" s="5"/>
      <c r="R676" s="3"/>
      <c r="U676" s="16"/>
      <c r="V676" s="2"/>
      <c r="W676" s="5"/>
      <c r="AB676" s="3"/>
      <c r="AC676" s="2"/>
      <c r="AD676" s="2"/>
    </row>
    <row r="677" spans="1:30">
      <c r="A677" s="5">
        <v>13063.049199999999</v>
      </c>
      <c r="B677" s="3">
        <v>-461.61002100000002</v>
      </c>
      <c r="F677" s="2">
        <v>-121.897701</v>
      </c>
      <c r="G677" s="2">
        <v>36.795124000000001</v>
      </c>
      <c r="H677" s="3">
        <v>13083.471223</v>
      </c>
      <c r="I677" s="3">
        <v>345.394049</v>
      </c>
      <c r="J677">
        <v>3.2918999999999997E-2</v>
      </c>
      <c r="K677" t="e">
        <f>VLOOKUP(A677,Channel_xs_widths!$D$2:$E$279,2,FALSE)</f>
        <v>#N/A</v>
      </c>
      <c r="Q677" s="5"/>
      <c r="R677" s="3"/>
      <c r="U677" s="16"/>
      <c r="V677" s="2"/>
      <c r="W677" s="5"/>
      <c r="AB677" s="3"/>
      <c r="AC677" s="2"/>
      <c r="AD677" s="2"/>
    </row>
    <row r="678" spans="1:30">
      <c r="A678" s="5">
        <v>13093.956</v>
      </c>
      <c r="B678" s="3">
        <v>-463.13940400000001</v>
      </c>
      <c r="F678" s="2">
        <v>-121.897785</v>
      </c>
      <c r="G678" s="2">
        <v>36.795394000000002</v>
      </c>
      <c r="H678" s="3">
        <v>13114.415833999999</v>
      </c>
      <c r="I678" s="3">
        <v>345.39411200000001</v>
      </c>
      <c r="J678">
        <v>6.9982000000000003E-2</v>
      </c>
      <c r="K678" t="e">
        <f>VLOOKUP(A678,Channel_xs_widths!$D$2:$E$279,2,FALSE)</f>
        <v>#N/A</v>
      </c>
      <c r="Q678" s="5"/>
      <c r="R678" s="3"/>
      <c r="U678" s="16"/>
      <c r="V678" s="2"/>
      <c r="W678" s="5"/>
      <c r="AB678" s="3"/>
      <c r="AC678" s="2"/>
      <c r="AD678" s="2"/>
    </row>
    <row r="679" spans="1:30">
      <c r="A679" s="5">
        <v>13124.862800000001</v>
      </c>
      <c r="B679" s="3">
        <v>-465.93586699999997</v>
      </c>
      <c r="F679" s="2">
        <v>-121.897868</v>
      </c>
      <c r="G679" s="2">
        <v>36.795665</v>
      </c>
      <c r="H679" s="3">
        <v>13145.448877999999</v>
      </c>
      <c r="I679" s="3">
        <v>345.394205</v>
      </c>
      <c r="J679">
        <v>6.3571000000000003E-2</v>
      </c>
      <c r="K679" t="e">
        <f>VLOOKUP(A679,Channel_xs_widths!$D$2:$E$279,2,FALSE)</f>
        <v>#N/A</v>
      </c>
      <c r="Q679" s="5"/>
      <c r="R679" s="3"/>
      <c r="U679" s="16"/>
      <c r="V679" s="2"/>
      <c r="W679" s="5"/>
      <c r="AB679" s="3"/>
      <c r="AC679" s="2"/>
      <c r="AD679" s="2"/>
    </row>
    <row r="680" spans="1:30">
      <c r="A680" s="5">
        <v>13135.165000000001</v>
      </c>
      <c r="B680" s="3">
        <v>-465.75911500000001</v>
      </c>
      <c r="F680" s="2">
        <v>-121.897896</v>
      </c>
      <c r="G680" s="2">
        <v>36.795755</v>
      </c>
      <c r="H680" s="3">
        <v>13155.752656000001</v>
      </c>
      <c r="I680" s="3">
        <v>345.39426800000001</v>
      </c>
      <c r="J680">
        <v>4.2090000000000001E-3</v>
      </c>
      <c r="K680" t="e">
        <f>VLOOKUP(A680,Channel_xs_widths!$D$2:$E$279,2,FALSE)</f>
        <v>#N/A</v>
      </c>
      <c r="Q680" s="5"/>
      <c r="R680" s="3"/>
      <c r="U680" s="16"/>
      <c r="V680" s="2"/>
      <c r="W680" s="5"/>
      <c r="AB680" s="3"/>
      <c r="AC680" s="2"/>
      <c r="AD680" s="2"/>
    </row>
    <row r="681" spans="1:30">
      <c r="A681" s="5">
        <v>13155.220499999999</v>
      </c>
      <c r="B681" s="3">
        <v>-465.80809799999997</v>
      </c>
      <c r="F681" s="2">
        <v>-121.897879</v>
      </c>
      <c r="G681" s="2">
        <v>36.795935</v>
      </c>
      <c r="H681" s="3">
        <v>13175.808211</v>
      </c>
      <c r="I681" s="3">
        <v>3.7090529999999999</v>
      </c>
      <c r="J681">
        <v>1.4128E-2</v>
      </c>
      <c r="K681" t="e">
        <f>VLOOKUP(A681,Channel_xs_widths!$D$2:$E$279,2,FALSE)</f>
        <v>#N/A</v>
      </c>
      <c r="Q681" s="5"/>
      <c r="R681" s="3"/>
      <c r="U681" s="16"/>
      <c r="V681" s="2"/>
      <c r="W681" s="5"/>
      <c r="AB681" s="3"/>
      <c r="AC681" s="2"/>
      <c r="AD681" s="2"/>
    </row>
    <row r="682" spans="1:30">
      <c r="A682" s="5">
        <v>13185.3038</v>
      </c>
      <c r="B682" s="3">
        <v>-466.467489</v>
      </c>
      <c r="F682" s="2">
        <v>-121.897853</v>
      </c>
      <c r="G682" s="2">
        <v>36.796205999999998</v>
      </c>
      <c r="H682" s="3">
        <v>13205.898679</v>
      </c>
      <c r="I682" s="3">
        <v>3.7090239999999999</v>
      </c>
      <c r="J682">
        <v>1.9251999999999998E-2</v>
      </c>
      <c r="K682">
        <f>VLOOKUP(A682,Channel_xs_widths!$D$2:$E$279,2,FALSE)</f>
        <v>347.69360893300001</v>
      </c>
      <c r="Q682" s="5"/>
      <c r="R682" s="3"/>
      <c r="U682" s="16"/>
      <c r="V682" s="2"/>
      <c r="W682" s="5"/>
      <c r="AB682" s="3"/>
      <c r="AC682" s="2"/>
      <c r="AD682" s="2"/>
    </row>
    <row r="683" spans="1:30">
      <c r="A683" s="5">
        <v>13215.387000000001</v>
      </c>
      <c r="B683" s="3">
        <v>-466.96644199999997</v>
      </c>
      <c r="F683" s="2">
        <v>-121.897828</v>
      </c>
      <c r="G683" s="2">
        <v>36.796475999999998</v>
      </c>
      <c r="H683" s="3">
        <v>13235.986059999999</v>
      </c>
      <c r="I683" s="3">
        <v>3.7089889999999999</v>
      </c>
      <c r="J683">
        <v>2.6235000000000001E-2</v>
      </c>
      <c r="K683" t="e">
        <f>VLOOKUP(A683,Channel_xs_widths!$D$2:$E$279,2,FALSE)</f>
        <v>#N/A</v>
      </c>
      <c r="Q683" s="5"/>
      <c r="R683" s="3"/>
      <c r="U683" s="16"/>
      <c r="V683" s="2"/>
      <c r="W683" s="5"/>
      <c r="AB683" s="3"/>
      <c r="AC683" s="2"/>
      <c r="AD683" s="2"/>
    </row>
    <row r="684" spans="1:30">
      <c r="A684" s="5">
        <v>13245.470300000001</v>
      </c>
      <c r="B684" s="3">
        <v>-468.04597799999999</v>
      </c>
      <c r="F684" s="2">
        <v>-121.897802</v>
      </c>
      <c r="G684" s="2">
        <v>36.796745999999999</v>
      </c>
      <c r="H684" s="3">
        <v>13266.088668</v>
      </c>
      <c r="I684" s="3">
        <v>3.7089530000000002</v>
      </c>
      <c r="J684">
        <v>3.8269999999999998E-2</v>
      </c>
      <c r="K684" t="e">
        <f>VLOOKUP(A684,Channel_xs_widths!$D$2:$E$279,2,FALSE)</f>
        <v>#N/A</v>
      </c>
      <c r="Q684" s="5"/>
      <c r="R684" s="3"/>
      <c r="U684" s="16"/>
      <c r="V684" s="2"/>
      <c r="W684" s="5"/>
      <c r="AB684" s="3"/>
      <c r="AC684" s="2"/>
      <c r="AD684" s="2"/>
    </row>
    <row r="685" spans="1:30">
      <c r="A685" s="5">
        <v>13265.525799999999</v>
      </c>
      <c r="B685" s="3">
        <v>-468.88525399999997</v>
      </c>
      <c r="F685" s="2">
        <v>-121.897785</v>
      </c>
      <c r="G685" s="2">
        <v>36.796926999999997</v>
      </c>
      <c r="H685" s="3">
        <v>13286.161717999999</v>
      </c>
      <c r="I685" s="3">
        <v>3.7089240000000001</v>
      </c>
      <c r="J685">
        <v>2.8503000000000001E-2</v>
      </c>
      <c r="K685" t="e">
        <f>VLOOKUP(A685,Channel_xs_widths!$D$2:$E$279,2,FALSE)</f>
        <v>#N/A</v>
      </c>
      <c r="Q685" s="5"/>
      <c r="R685" s="3"/>
      <c r="U685" s="16"/>
      <c r="V685" s="2"/>
      <c r="W685" s="5"/>
      <c r="AB685" s="3"/>
      <c r="AC685" s="2"/>
      <c r="AD685" s="2"/>
    </row>
    <row r="686" spans="1:30">
      <c r="A686" s="5">
        <v>13275.828</v>
      </c>
      <c r="B686" s="3">
        <v>-468.91127799999998</v>
      </c>
      <c r="F686" s="2">
        <v>-121.897757</v>
      </c>
      <c r="G686" s="2">
        <v>36.797016999999997</v>
      </c>
      <c r="H686" s="3">
        <v>13296.464005</v>
      </c>
      <c r="I686" s="3">
        <v>13.285061000000001</v>
      </c>
      <c r="J686">
        <v>5.1241000000000002E-2</v>
      </c>
      <c r="K686" t="e">
        <f>VLOOKUP(A686,Channel_xs_widths!$D$2:$E$279,2,FALSE)</f>
        <v>#N/A</v>
      </c>
      <c r="Q686" s="5"/>
      <c r="R686" s="3"/>
      <c r="U686" s="16"/>
      <c r="V686" s="2"/>
      <c r="W686" s="5"/>
      <c r="AB686" s="3"/>
      <c r="AC686" s="2"/>
      <c r="AD686" s="2"/>
    </row>
    <row r="687" spans="1:30">
      <c r="A687" s="5">
        <v>13306.7348</v>
      </c>
      <c r="B687" s="3">
        <v>-470.996826</v>
      </c>
      <c r="F687" s="2">
        <v>-121.89767399999999</v>
      </c>
      <c r="G687" s="2">
        <v>36.797286999999997</v>
      </c>
      <c r="H687" s="3">
        <v>13327.441049999999</v>
      </c>
      <c r="I687" s="3">
        <v>13.284993</v>
      </c>
      <c r="J687">
        <v>6.7478999999999997E-2</v>
      </c>
      <c r="K687" t="e">
        <f>VLOOKUP(A687,Channel_xs_widths!$D$2:$E$279,2,FALSE)</f>
        <v>#N/A</v>
      </c>
      <c r="Q687" s="5"/>
      <c r="R687" s="3"/>
      <c r="U687" s="16"/>
      <c r="V687" s="2"/>
      <c r="W687" s="5"/>
      <c r="AB687" s="3"/>
      <c r="AC687" s="2"/>
      <c r="AD687" s="2"/>
    </row>
    <row r="688" spans="1:30">
      <c r="A688" s="5">
        <v>13306.7348</v>
      </c>
      <c r="B688" s="3">
        <v>-470.996826</v>
      </c>
      <c r="F688" s="2">
        <v>-121.89767399999999</v>
      </c>
      <c r="G688" s="2">
        <v>36.797286999999997</v>
      </c>
      <c r="H688" s="3">
        <v>13327.441049999999</v>
      </c>
      <c r="I688" s="3">
        <v>0</v>
      </c>
      <c r="J688">
        <v>2.3130999999999999E-2</v>
      </c>
      <c r="K688" t="e">
        <f>VLOOKUP(A688,Channel_xs_widths!$D$2:$E$279,2,FALSE)</f>
        <v>#N/A</v>
      </c>
      <c r="Q688" s="5"/>
      <c r="R688" s="3"/>
      <c r="U688" s="16"/>
      <c r="V688" s="2"/>
      <c r="W688" s="5"/>
      <c r="AB688" s="3"/>
      <c r="AC688" s="2"/>
      <c r="AD688" s="2"/>
    </row>
    <row r="689" spans="1:30">
      <c r="A689" s="5">
        <v>13337.6415</v>
      </c>
      <c r="B689" s="3">
        <v>-471.71172300000001</v>
      </c>
      <c r="F689" s="2">
        <v>-121.89758999999999</v>
      </c>
      <c r="G689" s="2">
        <v>36.797556999999998</v>
      </c>
      <c r="H689" s="3">
        <v>13358.356072</v>
      </c>
      <c r="I689" s="3">
        <v>13.284891</v>
      </c>
      <c r="J689">
        <v>3.5319999999999997E-2</v>
      </c>
      <c r="K689" t="e">
        <f>VLOOKUP(A689,Channel_xs_widths!$D$2:$E$279,2,FALSE)</f>
        <v>#N/A</v>
      </c>
      <c r="Q689" s="5"/>
      <c r="R689" s="3"/>
      <c r="U689" s="16"/>
      <c r="V689" s="2"/>
      <c r="W689" s="5"/>
      <c r="AB689" s="3"/>
      <c r="AC689" s="2"/>
      <c r="AD689" s="2"/>
    </row>
    <row r="690" spans="1:30">
      <c r="A690" s="5">
        <v>13347.943799999999</v>
      </c>
      <c r="B690" s="3">
        <v>-469.54134099999999</v>
      </c>
      <c r="F690" s="2">
        <v>-121.89756199999999</v>
      </c>
      <c r="G690" s="2">
        <v>36.797646999999998</v>
      </c>
      <c r="H690" s="3">
        <v>13368.884459000001</v>
      </c>
      <c r="I690" s="3">
        <v>13.284822999999999</v>
      </c>
      <c r="J690">
        <v>2.9871000000000002E-2</v>
      </c>
      <c r="K690" t="e">
        <f>VLOOKUP(A690,Channel_xs_widths!$D$2:$E$279,2,FALSE)</f>
        <v>#N/A</v>
      </c>
      <c r="Q690" s="5"/>
      <c r="R690" s="3"/>
      <c r="U690" s="16"/>
      <c r="V690" s="2"/>
      <c r="W690" s="5"/>
      <c r="AB690" s="3"/>
      <c r="AC690" s="2"/>
      <c r="AD690" s="2"/>
    </row>
    <row r="691" spans="1:30">
      <c r="A691" s="5">
        <v>13370.180700000001</v>
      </c>
      <c r="B691" s="3">
        <v>-472.683695</v>
      </c>
      <c r="F691" s="2">
        <v>-121.89734</v>
      </c>
      <c r="G691" s="2">
        <v>36.797738000000003</v>
      </c>
      <c r="H691" s="3">
        <v>13391.342299</v>
      </c>
      <c r="I691" s="3">
        <v>62.618927999999997</v>
      </c>
      <c r="J691">
        <v>0.101994</v>
      </c>
      <c r="K691">
        <f>VLOOKUP(A691,Channel_xs_widths!$D$2:$E$279,2,FALSE)</f>
        <v>243.02026713999999</v>
      </c>
      <c r="Q691" s="5"/>
      <c r="R691" s="3"/>
      <c r="U691" s="16"/>
      <c r="V691" s="2"/>
      <c r="W691" s="5"/>
      <c r="AB691" s="3"/>
      <c r="AC691" s="2"/>
      <c r="AD691" s="2"/>
    </row>
    <row r="692" spans="1:30">
      <c r="A692" s="5">
        <v>13392.417600000001</v>
      </c>
      <c r="B692" s="3">
        <v>-474.07742300000001</v>
      </c>
      <c r="F692" s="2">
        <v>-121.89711699999999</v>
      </c>
      <c r="G692" s="2">
        <v>36.797828000000003</v>
      </c>
      <c r="H692" s="3">
        <v>13413.622824</v>
      </c>
      <c r="I692" s="3">
        <v>62.618766000000001</v>
      </c>
      <c r="J692">
        <v>6.0217E-2</v>
      </c>
      <c r="K692" t="e">
        <f>VLOOKUP(A692,Channel_xs_widths!$D$2:$E$279,2,FALSE)</f>
        <v>#N/A</v>
      </c>
      <c r="Q692" s="5"/>
      <c r="R692" s="3"/>
      <c r="U692" s="16"/>
      <c r="V692" s="2"/>
      <c r="W692" s="5"/>
      <c r="AB692" s="3"/>
      <c r="AC692" s="2"/>
      <c r="AD692" s="2"/>
    </row>
    <row r="693" spans="1:30">
      <c r="A693" s="5">
        <v>13403.536</v>
      </c>
      <c r="B693" s="3">
        <v>-474.69224000000003</v>
      </c>
      <c r="F693" s="2">
        <v>-121.897006</v>
      </c>
      <c r="G693" s="2">
        <v>36.797873000000003</v>
      </c>
      <c r="H693" s="3">
        <v>13424.758248</v>
      </c>
      <c r="I693" s="3">
        <v>62.618645000000001</v>
      </c>
      <c r="J693">
        <v>1.8910000000000001E-3</v>
      </c>
      <c r="K693" t="e">
        <f>VLOOKUP(A693,Channel_xs_widths!$D$2:$E$279,2,FALSE)</f>
        <v>#N/A</v>
      </c>
      <c r="Q693" s="5"/>
      <c r="R693" s="3"/>
      <c r="U693" s="16"/>
      <c r="V693" s="2"/>
      <c r="W693" s="5"/>
      <c r="AB693" s="3"/>
      <c r="AC693" s="2"/>
      <c r="AD693" s="2"/>
    </row>
    <row r="694" spans="1:30">
      <c r="A694" s="5">
        <v>13414.654500000001</v>
      </c>
      <c r="B694" s="3">
        <v>-474.11946599999999</v>
      </c>
      <c r="F694" s="2">
        <v>-121.896894</v>
      </c>
      <c r="G694" s="2">
        <v>36.797918000000003</v>
      </c>
      <c r="H694" s="3">
        <v>13435.891425</v>
      </c>
      <c r="I694" s="3">
        <v>62.618563000000002</v>
      </c>
      <c r="J694">
        <v>3.0824000000000001E-2</v>
      </c>
      <c r="K694" t="e">
        <f>VLOOKUP(A694,Channel_xs_widths!$D$2:$E$279,2,FALSE)</f>
        <v>#N/A</v>
      </c>
      <c r="Q694" s="5"/>
      <c r="R694" s="3"/>
      <c r="U694" s="16"/>
      <c r="V694" s="2"/>
      <c r="W694" s="5"/>
      <c r="AB694" s="3"/>
      <c r="AC694" s="2"/>
      <c r="AD694" s="2"/>
    </row>
    <row r="695" spans="1:30">
      <c r="A695" s="5">
        <v>13442.8395</v>
      </c>
      <c r="B695" s="3">
        <v>-475.90371699999997</v>
      </c>
      <c r="F695" s="2">
        <v>-121.896672</v>
      </c>
      <c r="G695" s="2">
        <v>36.798098000000003</v>
      </c>
      <c r="H695" s="3">
        <v>13464.132836000001</v>
      </c>
      <c r="I695" s="3">
        <v>44.144962999999997</v>
      </c>
      <c r="J695">
        <v>6.3305E-2</v>
      </c>
      <c r="K695" t="e">
        <f>VLOOKUP(A695,Channel_xs_widths!$D$2:$E$279,2,FALSE)</f>
        <v>#N/A</v>
      </c>
      <c r="Q695" s="5"/>
      <c r="R695" s="3"/>
      <c r="U695" s="16"/>
      <c r="V695" s="2"/>
      <c r="W695" s="5"/>
      <c r="AB695" s="3"/>
      <c r="AC695" s="2"/>
      <c r="AD695" s="2"/>
    </row>
    <row r="696" spans="1:30">
      <c r="A696" s="5">
        <v>13442.8395</v>
      </c>
      <c r="B696" s="3">
        <v>-475.90371699999997</v>
      </c>
      <c r="F696" s="2">
        <v>-121.896672</v>
      </c>
      <c r="G696" s="2">
        <v>36.798098000000003</v>
      </c>
      <c r="H696" s="3">
        <v>13464.132836000001</v>
      </c>
      <c r="I696" s="3">
        <v>0</v>
      </c>
      <c r="J696">
        <v>6.2430000000000003E-3</v>
      </c>
      <c r="K696" t="e">
        <f>VLOOKUP(A696,Channel_xs_widths!$D$2:$E$279,2,FALSE)</f>
        <v>#N/A</v>
      </c>
      <c r="Q696" s="5"/>
      <c r="R696" s="3"/>
      <c r="U696" s="16"/>
      <c r="V696" s="2"/>
      <c r="W696" s="5"/>
      <c r="AB696" s="3"/>
      <c r="AC696" s="2"/>
      <c r="AD696" s="2"/>
    </row>
    <row r="697" spans="1:30">
      <c r="A697" s="5">
        <v>13485.116900000001</v>
      </c>
      <c r="B697" s="3">
        <v>-476.167664</v>
      </c>
      <c r="F697" s="2">
        <v>-121.896338</v>
      </c>
      <c r="G697" s="2">
        <v>36.798368000000004</v>
      </c>
      <c r="H697" s="3">
        <v>13506.411088999999</v>
      </c>
      <c r="I697" s="3">
        <v>44.144708000000001</v>
      </c>
      <c r="J697">
        <v>6.2430000000000003E-3</v>
      </c>
      <c r="K697" t="e">
        <f>VLOOKUP(A697,Channel_xs_widths!$D$2:$E$279,2,FALSE)</f>
        <v>#N/A</v>
      </c>
      <c r="Q697" s="5"/>
      <c r="R697" s="3"/>
      <c r="U697" s="16"/>
      <c r="V697" s="2"/>
      <c r="W697" s="5"/>
      <c r="AB697" s="3"/>
      <c r="AC697" s="2"/>
      <c r="AD697" s="2"/>
    </row>
    <row r="698" spans="1:30">
      <c r="A698" s="5">
        <v>13485.116900000001</v>
      </c>
      <c r="B698" s="3">
        <v>-476.167664</v>
      </c>
      <c r="F698" s="2">
        <v>-121.896338</v>
      </c>
      <c r="G698" s="2">
        <v>36.798368000000004</v>
      </c>
      <c r="H698" s="3">
        <v>13506.411088999999</v>
      </c>
      <c r="I698" s="3">
        <v>0</v>
      </c>
      <c r="J698">
        <v>1.6389999999999998E-2</v>
      </c>
      <c r="K698" t="e">
        <f>VLOOKUP(A698,Channel_xs_widths!$D$2:$E$279,2,FALSE)</f>
        <v>#N/A</v>
      </c>
      <c r="Q698" s="5"/>
      <c r="R698" s="3"/>
      <c r="U698" s="16"/>
      <c r="V698" s="2"/>
      <c r="W698" s="5"/>
      <c r="AB698" s="3"/>
      <c r="AC698" s="2"/>
      <c r="AD698" s="2"/>
    </row>
    <row r="699" spans="1:30">
      <c r="A699" s="5">
        <v>13499.2093</v>
      </c>
      <c r="B699" s="3">
        <v>-475.93668600000001</v>
      </c>
      <c r="F699" s="2">
        <v>-121.896227</v>
      </c>
      <c r="G699" s="2">
        <v>36.798459000000001</v>
      </c>
      <c r="H699" s="3">
        <v>13520.505443</v>
      </c>
      <c r="I699" s="3">
        <v>44.144503999999998</v>
      </c>
      <c r="J699">
        <v>9.391E-3</v>
      </c>
      <c r="K699" t="e">
        <f>VLOOKUP(A699,Channel_xs_widths!$D$2:$E$279,2,FALSE)</f>
        <v>#N/A</v>
      </c>
      <c r="Q699" s="5"/>
      <c r="R699" s="3"/>
      <c r="U699" s="16"/>
      <c r="V699" s="2"/>
      <c r="W699" s="5"/>
      <c r="AB699" s="3"/>
      <c r="AC699" s="2"/>
      <c r="AD699" s="2"/>
    </row>
    <row r="700" spans="1:30">
      <c r="A700" s="5">
        <v>13522.2029</v>
      </c>
      <c r="B700" s="3">
        <v>-476.51595200000003</v>
      </c>
      <c r="F700" s="2">
        <v>-121.89609900000001</v>
      </c>
      <c r="G700" s="2">
        <v>36.798639000000001</v>
      </c>
      <c r="H700" s="3">
        <v>13543.506329</v>
      </c>
      <c r="I700" s="3">
        <v>28.916460000000001</v>
      </c>
      <c r="J700">
        <v>3.0668000000000001E-2</v>
      </c>
      <c r="K700" t="e">
        <f>VLOOKUP(A700,Channel_xs_widths!$D$2:$E$279,2,FALSE)</f>
        <v>#N/A</v>
      </c>
      <c r="Q700" s="5"/>
      <c r="R700" s="3"/>
      <c r="U700" s="16"/>
      <c r="V700" s="2"/>
      <c r="W700" s="5"/>
      <c r="AB700" s="3"/>
      <c r="AC700" s="2"/>
      <c r="AD700" s="2"/>
    </row>
    <row r="701" spans="1:30">
      <c r="A701" s="5">
        <v>13539.4481</v>
      </c>
      <c r="B701" s="3">
        <v>-477.17073099999999</v>
      </c>
      <c r="F701" s="2">
        <v>-121.896004</v>
      </c>
      <c r="G701" s="2">
        <v>36.798774000000002</v>
      </c>
      <c r="H701" s="3">
        <v>13560.763940000001</v>
      </c>
      <c r="I701" s="3">
        <v>28.916340000000002</v>
      </c>
      <c r="J701">
        <v>2.1871000000000002E-2</v>
      </c>
      <c r="K701" t="e">
        <f>VLOOKUP(A701,Channel_xs_widths!$D$2:$E$279,2,FALSE)</f>
        <v>#N/A</v>
      </c>
      <c r="Q701" s="5"/>
      <c r="R701" s="3"/>
      <c r="U701" s="16"/>
      <c r="V701" s="2"/>
      <c r="W701" s="5"/>
      <c r="AB701" s="3"/>
      <c r="AC701" s="2"/>
      <c r="AD701" s="2"/>
    </row>
    <row r="702" spans="1:30">
      <c r="A702" s="5">
        <v>13556.693300000001</v>
      </c>
      <c r="B702" s="3">
        <v>-477.27028100000001</v>
      </c>
      <c r="F702" s="2">
        <v>-121.89590800000001</v>
      </c>
      <c r="G702" s="2">
        <v>36.798909000000002</v>
      </c>
      <c r="H702" s="3">
        <v>13578.009405000001</v>
      </c>
      <c r="I702" s="3">
        <v>28.916236999999999</v>
      </c>
      <c r="J702">
        <v>2.5690000000000001E-3</v>
      </c>
      <c r="K702" t="e">
        <f>VLOOKUP(A702,Channel_xs_widths!$D$2:$E$279,2,FALSE)</f>
        <v>#N/A</v>
      </c>
      <c r="Q702" s="5"/>
      <c r="R702" s="3"/>
      <c r="U702" s="16"/>
      <c r="V702" s="2"/>
      <c r="W702" s="5"/>
      <c r="AB702" s="3"/>
      <c r="AC702" s="2"/>
      <c r="AD702" s="2"/>
    </row>
    <row r="703" spans="1:30">
      <c r="A703" s="5">
        <v>13579.686900000001</v>
      </c>
      <c r="B703" s="3">
        <v>-477.274089</v>
      </c>
      <c r="F703" s="2">
        <v>-121.895781</v>
      </c>
      <c r="G703" s="2">
        <v>36.799089000000002</v>
      </c>
      <c r="H703" s="3">
        <v>13601.002966</v>
      </c>
      <c r="I703" s="3">
        <v>28.916117</v>
      </c>
      <c r="J703">
        <v>5.7460000000000002E-3</v>
      </c>
      <c r="K703" t="e">
        <f>VLOOKUP(A703,Channel_xs_widths!$D$2:$E$279,2,FALSE)</f>
        <v>#N/A</v>
      </c>
      <c r="Q703" s="5"/>
      <c r="R703" s="3"/>
      <c r="U703" s="16"/>
      <c r="V703" s="2"/>
      <c r="W703" s="5"/>
      <c r="AB703" s="3"/>
      <c r="AC703" s="2"/>
      <c r="AD703" s="2"/>
    </row>
    <row r="704" spans="1:30">
      <c r="A704" s="5">
        <v>13590.4457</v>
      </c>
      <c r="B704" s="3">
        <v>-477.46423299999998</v>
      </c>
      <c r="F704" s="2">
        <v>-121.895737</v>
      </c>
      <c r="G704" s="2">
        <v>36.79918</v>
      </c>
      <c r="H704" s="3">
        <v>13611.763457999999</v>
      </c>
      <c r="I704" s="3">
        <v>21.006035000000001</v>
      </c>
      <c r="J704">
        <v>1.7663000000000002E-2</v>
      </c>
      <c r="K704">
        <f>VLOOKUP(A704,Channel_xs_widths!$D$2:$E$279,2,FALSE)</f>
        <v>237.28874048200001</v>
      </c>
      <c r="Q704" s="5"/>
      <c r="R704" s="3"/>
      <c r="U704" s="16"/>
      <c r="V704" s="2"/>
      <c r="W704" s="5"/>
      <c r="AB704" s="3"/>
      <c r="AC704" s="2"/>
      <c r="AD704" s="2"/>
    </row>
    <row r="705" spans="1:30">
      <c r="A705" s="5">
        <v>13606.5839</v>
      </c>
      <c r="B705" s="3">
        <v>-477.74917599999998</v>
      </c>
      <c r="F705" s="2">
        <v>-121.89567</v>
      </c>
      <c r="G705" s="2">
        <v>36.799315</v>
      </c>
      <c r="H705" s="3">
        <v>13627.904189000001</v>
      </c>
      <c r="I705" s="3">
        <v>21.005970000000001</v>
      </c>
      <c r="J705">
        <v>1.5429E-2</v>
      </c>
      <c r="K705" t="e">
        <f>VLOOKUP(A705,Channel_xs_widths!$D$2:$E$279,2,FALSE)</f>
        <v>#N/A</v>
      </c>
      <c r="Q705" s="5"/>
      <c r="R705" s="3"/>
      <c r="U705" s="16"/>
      <c r="V705" s="2"/>
      <c r="W705" s="5"/>
      <c r="AB705" s="3"/>
      <c r="AC705" s="2"/>
      <c r="AD705" s="2"/>
    </row>
    <row r="706" spans="1:30">
      <c r="A706" s="5">
        <v>13622.722100000001</v>
      </c>
      <c r="B706" s="3">
        <v>-477.96223099999997</v>
      </c>
      <c r="F706" s="2">
        <v>-121.89560299999999</v>
      </c>
      <c r="G706" s="2">
        <v>36.79945</v>
      </c>
      <c r="H706" s="3">
        <v>13644.043807</v>
      </c>
      <c r="I706" s="3">
        <v>21.005893</v>
      </c>
      <c r="J706">
        <v>2.5087000000000002E-2</v>
      </c>
      <c r="K706" t="e">
        <f>VLOOKUP(A706,Channel_xs_widths!$D$2:$E$279,2,FALSE)</f>
        <v>#N/A</v>
      </c>
      <c r="Q706" s="5"/>
      <c r="R706" s="3"/>
      <c r="U706" s="16"/>
      <c r="V706" s="2"/>
      <c r="W706" s="5"/>
      <c r="AB706" s="3"/>
      <c r="AC706" s="2"/>
      <c r="AD706" s="2"/>
    </row>
    <row r="707" spans="1:30">
      <c r="A707" s="5">
        <v>13633.4809</v>
      </c>
      <c r="B707" s="3">
        <v>-478.42394999999999</v>
      </c>
      <c r="F707" s="2">
        <v>-121.89555900000001</v>
      </c>
      <c r="G707" s="2">
        <v>36.79954</v>
      </c>
      <c r="H707" s="3">
        <v>13654.812516</v>
      </c>
      <c r="I707" s="3">
        <v>21.005828999999999</v>
      </c>
      <c r="J707">
        <v>7.1667999999999996E-2</v>
      </c>
      <c r="K707" t="e">
        <f>VLOOKUP(A707,Channel_xs_widths!$D$2:$E$279,2,FALSE)</f>
        <v>#N/A</v>
      </c>
      <c r="Q707" s="5"/>
      <c r="R707" s="3"/>
      <c r="U707" s="16"/>
      <c r="V707" s="2"/>
      <c r="W707" s="5"/>
      <c r="AB707" s="3"/>
      <c r="AC707" s="2"/>
      <c r="AD707" s="2"/>
    </row>
    <row r="708" spans="1:30">
      <c r="A708" s="5">
        <v>13647.5733</v>
      </c>
      <c r="B708" s="3">
        <v>-479.74326600000001</v>
      </c>
      <c r="F708" s="2">
        <v>-121.89567</v>
      </c>
      <c r="G708" s="2">
        <v>36.799630000000001</v>
      </c>
      <c r="H708" s="3">
        <v>13668.966495999999</v>
      </c>
      <c r="I708" s="3">
        <v>314.53315700000002</v>
      </c>
      <c r="J708">
        <v>8.6056999999999995E-2</v>
      </c>
      <c r="K708" t="e">
        <f>VLOOKUP(A708,Channel_xs_widths!$D$2:$E$279,2,FALSE)</f>
        <v>#N/A</v>
      </c>
      <c r="Q708" s="5"/>
      <c r="R708" s="3"/>
      <c r="U708" s="16"/>
      <c r="V708" s="2"/>
      <c r="W708" s="5"/>
      <c r="AB708" s="3"/>
      <c r="AC708" s="2"/>
      <c r="AD708" s="2"/>
    </row>
    <row r="709" spans="1:30">
      <c r="A709" s="5">
        <v>13661.6656</v>
      </c>
      <c r="B709" s="3">
        <v>-480.849447</v>
      </c>
      <c r="F709" s="2">
        <v>-121.895781</v>
      </c>
      <c r="G709" s="2">
        <v>36.799720000000001</v>
      </c>
      <c r="H709" s="3">
        <v>13683.102193000001</v>
      </c>
      <c r="I709" s="3">
        <v>314.53325599999999</v>
      </c>
      <c r="J709">
        <v>5.7376000000000003E-2</v>
      </c>
      <c r="K709" t="e">
        <f>VLOOKUP(A709,Channel_xs_widths!$D$2:$E$279,2,FALSE)</f>
        <v>#N/A</v>
      </c>
      <c r="Q709" s="5"/>
      <c r="R709" s="3"/>
      <c r="U709" s="16"/>
      <c r="V709" s="2"/>
      <c r="W709" s="5"/>
      <c r="AB709" s="3"/>
      <c r="AC709" s="2"/>
      <c r="AD709" s="2"/>
    </row>
    <row r="710" spans="1:30">
      <c r="A710" s="5">
        <v>13675.757900000001</v>
      </c>
      <c r="B710" s="3">
        <v>-481.36039199999999</v>
      </c>
      <c r="F710" s="2">
        <v>-121.895893</v>
      </c>
      <c r="G710" s="2">
        <v>36.799810000000001</v>
      </c>
      <c r="H710" s="3">
        <v>13697.203793999999</v>
      </c>
      <c r="I710" s="3">
        <v>314.53335499999997</v>
      </c>
      <c r="J710">
        <v>3.8503999999999997E-2</v>
      </c>
      <c r="K710" t="e">
        <f>VLOOKUP(A710,Channel_xs_widths!$D$2:$E$279,2,FALSE)</f>
        <v>#N/A</v>
      </c>
      <c r="Q710" s="5"/>
      <c r="R710" s="3"/>
      <c r="U710" s="16"/>
      <c r="V710" s="2"/>
      <c r="W710" s="5"/>
      <c r="AB710" s="3"/>
      <c r="AC710" s="2"/>
      <c r="AD710" s="2"/>
    </row>
    <row r="711" spans="1:30">
      <c r="A711" s="5">
        <v>13685.8881</v>
      </c>
      <c r="B711" s="3">
        <v>-481.78211700000003</v>
      </c>
      <c r="F711" s="2">
        <v>-121.896004</v>
      </c>
      <c r="G711" s="2">
        <v>36.799827999999998</v>
      </c>
      <c r="H711" s="3">
        <v>13707.342746</v>
      </c>
      <c r="I711" s="3">
        <v>280.72370599999999</v>
      </c>
      <c r="J711">
        <v>1.8402000000000002E-2</v>
      </c>
      <c r="K711" t="e">
        <f>VLOOKUP(A711,Channel_xs_widths!$D$2:$E$279,2,FALSE)</f>
        <v>#N/A</v>
      </c>
      <c r="Q711" s="5"/>
      <c r="R711" s="3"/>
      <c r="U711" s="16"/>
      <c r="V711" s="2"/>
      <c r="W711" s="5"/>
      <c r="AB711" s="3"/>
      <c r="AC711" s="2"/>
      <c r="AD711" s="2"/>
    </row>
    <row r="712" spans="1:30">
      <c r="A712" s="5">
        <v>13716.2786</v>
      </c>
      <c r="B712" s="3">
        <v>-482.10606100000001</v>
      </c>
      <c r="F712" s="2">
        <v>-121.896338</v>
      </c>
      <c r="G712" s="2">
        <v>36.799883000000001</v>
      </c>
      <c r="H712" s="3">
        <v>13737.734990999999</v>
      </c>
      <c r="I712" s="3">
        <v>280.72384399999999</v>
      </c>
      <c r="J712">
        <v>1.4508E-2</v>
      </c>
      <c r="K712" t="e">
        <f>VLOOKUP(A712,Channel_xs_widths!$D$2:$E$279,2,FALSE)</f>
        <v>#N/A</v>
      </c>
      <c r="Q712" s="5"/>
      <c r="R712" s="3"/>
      <c r="U712" s="16"/>
      <c r="V712" s="2"/>
      <c r="W712" s="5"/>
      <c r="AB712" s="3"/>
      <c r="AC712" s="2"/>
      <c r="AD712" s="2"/>
    </row>
    <row r="713" spans="1:30">
      <c r="A713" s="5">
        <v>13726.408799999999</v>
      </c>
      <c r="B713" s="3">
        <v>-482.36999500000002</v>
      </c>
      <c r="F713" s="2">
        <v>-121.896449</v>
      </c>
      <c r="G713" s="2">
        <v>36.799900999999998</v>
      </c>
      <c r="H713" s="3">
        <v>13747.868597000001</v>
      </c>
      <c r="I713" s="3">
        <v>280.72398199999998</v>
      </c>
      <c r="J713">
        <v>3.1699999999999999E-2</v>
      </c>
      <c r="K713" t="e">
        <f>VLOOKUP(A713,Channel_xs_widths!$D$2:$E$279,2,FALSE)</f>
        <v>#N/A</v>
      </c>
      <c r="Q713" s="5"/>
      <c r="R713" s="3"/>
      <c r="U713" s="16"/>
      <c r="V713" s="2"/>
      <c r="W713" s="5"/>
      <c r="AB713" s="3"/>
      <c r="AC713" s="2"/>
      <c r="AD713" s="2"/>
    </row>
    <row r="714" spans="1:30">
      <c r="A714" s="5">
        <v>13748.645200000001</v>
      </c>
      <c r="B714" s="3">
        <v>-483.13207999999997</v>
      </c>
      <c r="F714" s="2">
        <v>-121.896672</v>
      </c>
      <c r="G714" s="2">
        <v>36.799990999999999</v>
      </c>
      <c r="H714" s="3">
        <v>13770.118049000001</v>
      </c>
      <c r="I714" s="3">
        <v>296.06024600000001</v>
      </c>
      <c r="J714">
        <v>6.6080000000000002E-3</v>
      </c>
      <c r="K714" t="e">
        <f>VLOOKUP(A714,Channel_xs_widths!$D$2:$E$279,2,FALSE)</f>
        <v>#N/A</v>
      </c>
      <c r="Q714" s="5"/>
      <c r="R714" s="3"/>
      <c r="U714" s="16"/>
      <c r="V714" s="2"/>
      <c r="W714" s="5"/>
      <c r="AB714" s="3"/>
      <c r="AC714" s="2"/>
      <c r="AD714" s="2"/>
    </row>
    <row r="715" spans="1:30">
      <c r="A715" s="5">
        <v>13781.9998</v>
      </c>
      <c r="B715" s="3">
        <v>-482.73734999999999</v>
      </c>
      <c r="F715" s="2">
        <v>-121.897006</v>
      </c>
      <c r="G715" s="2">
        <v>36.800125999999999</v>
      </c>
      <c r="H715" s="3">
        <v>13803.474939</v>
      </c>
      <c r="I715" s="3">
        <v>296.06044500000002</v>
      </c>
      <c r="J715">
        <v>2.1150000000000001E-3</v>
      </c>
      <c r="K715">
        <f>VLOOKUP(A715,Channel_xs_widths!$D$2:$E$279,2,FALSE)</f>
        <v>148.80750376399999</v>
      </c>
      <c r="Q715" s="5"/>
      <c r="R715" s="3"/>
      <c r="U715" s="16"/>
      <c r="V715" s="2"/>
      <c r="W715" s="5"/>
      <c r="AB715" s="3"/>
      <c r="AC715" s="2"/>
      <c r="AD715" s="2"/>
    </row>
    <row r="716" spans="1:30">
      <c r="A716" s="5">
        <v>13793.117899999999</v>
      </c>
      <c r="B716" s="3">
        <v>-483.226156</v>
      </c>
      <c r="F716" s="2">
        <v>-121.89711699999999</v>
      </c>
      <c r="G716" s="2">
        <v>36.800170999999999</v>
      </c>
      <c r="H716" s="3">
        <v>13814.603852</v>
      </c>
      <c r="I716" s="3">
        <v>296.06060400000001</v>
      </c>
      <c r="J716">
        <v>3.5360999999999997E-2</v>
      </c>
      <c r="K716" t="e">
        <f>VLOOKUP(A716,Channel_xs_widths!$D$2:$E$279,2,FALSE)</f>
        <v>#N/A</v>
      </c>
      <c r="Q716" s="5"/>
      <c r="R716" s="3"/>
      <c r="U716" s="16"/>
      <c r="V716" s="2"/>
      <c r="W716" s="5"/>
      <c r="AB716" s="3"/>
      <c r="AC716" s="2"/>
      <c r="AD716" s="2"/>
    </row>
    <row r="717" spans="1:30">
      <c r="A717" s="5">
        <v>13812.979499999999</v>
      </c>
      <c r="B717" s="3">
        <v>-483.83281499999998</v>
      </c>
      <c r="F717" s="2">
        <v>-121.89734</v>
      </c>
      <c r="G717" s="2">
        <v>36.800170999999999</v>
      </c>
      <c r="H717" s="3">
        <v>13834.474702</v>
      </c>
      <c r="I717" s="3">
        <v>269.339358</v>
      </c>
      <c r="J717">
        <v>1.9109999999999999E-2</v>
      </c>
      <c r="K717" t="e">
        <f>VLOOKUP(A717,Channel_xs_widths!$D$2:$E$279,2,FALSE)</f>
        <v>#N/A</v>
      </c>
      <c r="Q717" s="5"/>
      <c r="R717" s="3"/>
      <c r="U717" s="16"/>
      <c r="V717" s="2"/>
      <c r="W717" s="5"/>
      <c r="AB717" s="3"/>
      <c r="AC717" s="2"/>
      <c r="AD717" s="2"/>
    </row>
    <row r="718" spans="1:30">
      <c r="A718" s="5">
        <v>13842.7719</v>
      </c>
      <c r="B718" s="3">
        <v>-484.17505899999998</v>
      </c>
      <c r="F718" s="2">
        <v>-121.89767399999999</v>
      </c>
      <c r="G718" s="2">
        <v>36.800170999999999</v>
      </c>
      <c r="H718" s="3">
        <v>13864.269045999999</v>
      </c>
      <c r="I718" s="3">
        <v>269.33952499999998</v>
      </c>
      <c r="J718">
        <v>1.4428E-2</v>
      </c>
      <c r="K718" t="e">
        <f>VLOOKUP(A718,Channel_xs_widths!$D$2:$E$279,2,FALSE)</f>
        <v>#N/A</v>
      </c>
      <c r="Q718" s="5"/>
      <c r="R718" s="3"/>
      <c r="U718" s="16"/>
      <c r="V718" s="2"/>
      <c r="W718" s="5"/>
      <c r="AB718" s="3"/>
      <c r="AC718" s="2"/>
      <c r="AD718" s="2"/>
    </row>
    <row r="719" spans="1:30">
      <c r="A719" s="5">
        <v>13852.7027</v>
      </c>
      <c r="B719" s="3">
        <v>-484.40592400000003</v>
      </c>
      <c r="F719" s="2">
        <v>-121.897785</v>
      </c>
      <c r="G719" s="2">
        <v>36.800170999999999</v>
      </c>
      <c r="H719" s="3">
        <v>13874.202520999999</v>
      </c>
      <c r="I719" s="3">
        <v>269.33965799999999</v>
      </c>
      <c r="J719">
        <v>2.3841999999999999E-2</v>
      </c>
      <c r="K719" t="e">
        <f>VLOOKUP(A719,Channel_xs_widths!$D$2:$E$279,2,FALSE)</f>
        <v>#N/A</v>
      </c>
      <c r="Q719" s="5"/>
      <c r="R719" s="3"/>
      <c r="U719" s="16"/>
      <c r="V719" s="2"/>
      <c r="W719" s="5"/>
      <c r="AB719" s="3"/>
      <c r="AC719" s="2"/>
      <c r="AD719" s="2"/>
    </row>
    <row r="720" spans="1:30">
      <c r="A720" s="5">
        <v>13872.5643</v>
      </c>
      <c r="B720" s="3">
        <v>-484.88537600000001</v>
      </c>
      <c r="F720" s="2">
        <v>-121.89800700000001</v>
      </c>
      <c r="G720" s="2">
        <v>36.800170999999999</v>
      </c>
      <c r="H720" s="3">
        <v>13894.069890999999</v>
      </c>
      <c r="I720" s="3">
        <v>269.33975800000002</v>
      </c>
      <c r="J720">
        <v>2.9242000000000001E-2</v>
      </c>
      <c r="K720" t="e">
        <f>VLOOKUP(A720,Channel_xs_widths!$D$2:$E$279,2,FALSE)</f>
        <v>#N/A</v>
      </c>
      <c r="Q720" s="5"/>
      <c r="R720" s="3"/>
      <c r="U720" s="16"/>
      <c r="V720" s="2"/>
      <c r="W720" s="5"/>
      <c r="AB720" s="3"/>
      <c r="AC720" s="2"/>
      <c r="AD720" s="2"/>
    </row>
    <row r="721" spans="1:30">
      <c r="A721" s="5">
        <v>13902.3567</v>
      </c>
      <c r="B721" s="3">
        <v>-485.85789999999997</v>
      </c>
      <c r="F721" s="2">
        <v>-121.898341</v>
      </c>
      <c r="G721" s="2">
        <v>36.800170999999999</v>
      </c>
      <c r="H721" s="3">
        <v>13923.878134000001</v>
      </c>
      <c r="I721" s="3">
        <v>269.33992499999999</v>
      </c>
      <c r="J721">
        <v>2.9897E-2</v>
      </c>
      <c r="K721" t="e">
        <f>VLOOKUP(A721,Channel_xs_widths!$D$2:$E$279,2,FALSE)</f>
        <v>#N/A</v>
      </c>
      <c r="Q721" s="5"/>
      <c r="R721" s="3"/>
      <c r="U721" s="16"/>
      <c r="V721" s="2"/>
      <c r="W721" s="5"/>
      <c r="AB721" s="3"/>
      <c r="AC721" s="2"/>
      <c r="AD721" s="2"/>
    </row>
    <row r="722" spans="1:30">
      <c r="A722" s="5">
        <v>13912.287399999999</v>
      </c>
      <c r="B722" s="3">
        <v>-486.07299799999998</v>
      </c>
      <c r="F722" s="2">
        <v>-121.898453</v>
      </c>
      <c r="G722" s="2">
        <v>36.800170999999999</v>
      </c>
      <c r="H722" s="3">
        <v>13933.811254</v>
      </c>
      <c r="I722" s="3">
        <v>269.340058</v>
      </c>
      <c r="J722">
        <v>1.9206000000000001E-2</v>
      </c>
      <c r="K722" t="e">
        <f>VLOOKUP(A722,Channel_xs_widths!$D$2:$E$279,2,FALSE)</f>
        <v>#N/A</v>
      </c>
      <c r="Q722" s="5"/>
      <c r="R722" s="3"/>
      <c r="U722" s="16"/>
      <c r="V722" s="2"/>
      <c r="W722" s="5"/>
      <c r="AB722" s="3"/>
      <c r="AC722" s="2"/>
      <c r="AD722" s="2"/>
    </row>
    <row r="723" spans="1:30">
      <c r="A723" s="5">
        <v>13933.2377</v>
      </c>
      <c r="B723" s="3">
        <v>-486.45100600000001</v>
      </c>
      <c r="F723" s="2">
        <v>-121.898675</v>
      </c>
      <c r="G723" s="2">
        <v>36.800111000000001</v>
      </c>
      <c r="H723" s="3">
        <v>13954.764956999999</v>
      </c>
      <c r="I723" s="3">
        <v>250.78791100000001</v>
      </c>
      <c r="J723">
        <v>2.9232999999999999E-2</v>
      </c>
      <c r="K723" t="e">
        <f>VLOOKUP(A723,Channel_xs_widths!$D$2:$E$279,2,FALSE)</f>
        <v>#N/A</v>
      </c>
      <c r="Q723" s="5"/>
      <c r="R723" s="3"/>
      <c r="U723" s="16"/>
      <c r="V723" s="2"/>
      <c r="W723" s="5"/>
      <c r="AB723" s="3"/>
      <c r="AC723" s="2"/>
      <c r="AD723" s="2"/>
    </row>
    <row r="724" spans="1:30">
      <c r="A724" s="5">
        <v>13964.663200000001</v>
      </c>
      <c r="B724" s="3">
        <v>-487.60409900000002</v>
      </c>
      <c r="F724" s="2">
        <v>-121.89900900000001</v>
      </c>
      <c r="G724" s="2">
        <v>36.800021000000001</v>
      </c>
      <c r="H724" s="3">
        <v>13986.211571</v>
      </c>
      <c r="I724" s="3">
        <v>250.788096</v>
      </c>
      <c r="J724">
        <v>3.7347999999999999E-2</v>
      </c>
      <c r="K724">
        <f>VLOOKUP(A724,Channel_xs_widths!$D$2:$E$279,2,FALSE)</f>
        <v>101.04366209600001</v>
      </c>
      <c r="Q724" s="5"/>
      <c r="R724" s="3"/>
      <c r="U724" s="16"/>
      <c r="V724" s="2"/>
      <c r="W724" s="5"/>
      <c r="AB724" s="3"/>
      <c r="AC724" s="2"/>
      <c r="AD724" s="2"/>
    </row>
    <row r="725" spans="1:30">
      <c r="A725" s="5">
        <v>13975.1384</v>
      </c>
      <c r="B725" s="3">
        <v>-488.01588900000002</v>
      </c>
      <c r="F725" s="2">
        <v>-121.89912099999999</v>
      </c>
      <c r="G725" s="2">
        <v>36.799990999999999</v>
      </c>
      <c r="H725" s="3">
        <v>13996.694824</v>
      </c>
      <c r="I725" s="3">
        <v>250.78824399999999</v>
      </c>
      <c r="J725">
        <v>2.0049000000000001E-2</v>
      </c>
      <c r="K725" t="e">
        <f>VLOOKUP(A725,Channel_xs_widths!$D$2:$E$279,2,FALSE)</f>
        <v>#N/A</v>
      </c>
      <c r="Q725" s="5"/>
      <c r="R725" s="3"/>
      <c r="U725" s="16"/>
      <c r="V725" s="2"/>
      <c r="W725" s="5"/>
      <c r="AB725" s="3"/>
      <c r="AC725" s="2"/>
      <c r="AD725" s="2"/>
    </row>
    <row r="726" spans="1:30">
      <c r="A726" s="5">
        <v>13996.0887</v>
      </c>
      <c r="B726" s="3">
        <v>-488.23414400000001</v>
      </c>
      <c r="F726" s="2">
        <v>-121.899343</v>
      </c>
      <c r="G726" s="2">
        <v>36.799931000000001</v>
      </c>
      <c r="H726" s="3">
        <v>14017.646296000001</v>
      </c>
      <c r="I726" s="3">
        <v>250.788355</v>
      </c>
      <c r="J726">
        <v>2.22E-4</v>
      </c>
      <c r="K726" t="e">
        <f>VLOOKUP(A726,Channel_xs_widths!$D$2:$E$279,2,FALSE)</f>
        <v>#N/A</v>
      </c>
      <c r="Q726" s="5"/>
      <c r="R726" s="3"/>
      <c r="U726" s="16"/>
      <c r="V726" s="2"/>
      <c r="W726" s="5"/>
      <c r="AB726" s="3"/>
      <c r="AC726" s="2"/>
      <c r="AD726" s="2"/>
    </row>
    <row r="727" spans="1:30">
      <c r="A727" s="5">
        <v>14006.563899999999</v>
      </c>
      <c r="B727" s="3">
        <v>-488.00891100000001</v>
      </c>
      <c r="F727" s="2">
        <v>-121.89945400000001</v>
      </c>
      <c r="G727" s="2">
        <v>36.799900999999998</v>
      </c>
      <c r="H727" s="3">
        <v>14028.123889</v>
      </c>
      <c r="I727" s="3">
        <v>250.788466</v>
      </c>
      <c r="J727">
        <v>2.049E-3</v>
      </c>
      <c r="K727" t="e">
        <f>VLOOKUP(A727,Channel_xs_widths!$D$2:$E$279,2,FALSE)</f>
        <v>#N/A</v>
      </c>
      <c r="Q727" s="5"/>
      <c r="R727" s="3"/>
      <c r="U727" s="16"/>
      <c r="V727" s="2"/>
      <c r="W727" s="5"/>
      <c r="AB727" s="3"/>
      <c r="AC727" s="2"/>
      <c r="AD727" s="2"/>
    </row>
    <row r="728" spans="1:30">
      <c r="A728" s="5">
        <v>14029.4781</v>
      </c>
      <c r="B728" s="3">
        <v>-488.16573699999998</v>
      </c>
      <c r="F728" s="2">
        <v>-121.899677</v>
      </c>
      <c r="G728" s="2">
        <v>36.799798000000003</v>
      </c>
      <c r="H728" s="3">
        <v>14051.038644</v>
      </c>
      <c r="I728" s="3">
        <v>239.427716</v>
      </c>
      <c r="J728">
        <v>1.7250999999999999E-2</v>
      </c>
      <c r="K728" t="e">
        <f>VLOOKUP(A728,Channel_xs_widths!$D$2:$E$279,2,FALSE)</f>
        <v>#N/A</v>
      </c>
      <c r="Q728" s="5"/>
      <c r="R728" s="3"/>
      <c r="U728" s="16"/>
      <c r="V728" s="2"/>
      <c r="W728" s="5"/>
      <c r="AB728" s="3"/>
      <c r="AC728" s="2"/>
      <c r="AD728" s="2"/>
    </row>
    <row r="729" spans="1:30">
      <c r="A729" s="5">
        <v>14046.6638</v>
      </c>
      <c r="B729" s="3">
        <v>-488.70068400000002</v>
      </c>
      <c r="F729" s="2">
        <v>-121.899844</v>
      </c>
      <c r="G729" s="2">
        <v>36.799720000000001</v>
      </c>
      <c r="H729" s="3">
        <v>14068.232646</v>
      </c>
      <c r="I729" s="3">
        <v>239.427863</v>
      </c>
      <c r="J729">
        <v>2.6481999999999999E-2</v>
      </c>
      <c r="K729" t="e">
        <f>VLOOKUP(A729,Channel_xs_widths!$D$2:$E$279,2,FALSE)</f>
        <v>#N/A</v>
      </c>
      <c r="Q729" s="5"/>
      <c r="R729" s="3"/>
      <c r="U729" s="16"/>
      <c r="V729" s="2"/>
      <c r="W729" s="5"/>
      <c r="AB729" s="3"/>
      <c r="AC729" s="2"/>
      <c r="AD729" s="2"/>
    </row>
    <row r="730" spans="1:30">
      <c r="A730" s="5">
        <v>14063.8495</v>
      </c>
      <c r="B730" s="3">
        <v>-489.07597099999998</v>
      </c>
      <c r="F730" s="2">
        <v>-121.90001100000001</v>
      </c>
      <c r="G730" s="2">
        <v>36.799643000000003</v>
      </c>
      <c r="H730" s="3">
        <v>14085.422434</v>
      </c>
      <c r="I730" s="3">
        <v>239.42798999999999</v>
      </c>
      <c r="J730">
        <v>1.1587999999999999E-2</v>
      </c>
      <c r="K730" t="e">
        <f>VLOOKUP(A730,Channel_xs_widths!$D$2:$E$279,2,FALSE)</f>
        <v>#N/A</v>
      </c>
      <c r="Q730" s="5"/>
      <c r="R730" s="3"/>
      <c r="U730" s="16"/>
      <c r="V730" s="2"/>
      <c r="W730" s="5"/>
      <c r="AB730" s="3"/>
      <c r="AC730" s="2"/>
      <c r="AD730" s="2"/>
    </row>
    <row r="731" spans="1:30">
      <c r="A731" s="5">
        <v>14086.7637</v>
      </c>
      <c r="B731" s="3">
        <v>-488.23600299999998</v>
      </c>
      <c r="F731" s="2">
        <v>-121.900234</v>
      </c>
      <c r="G731" s="2">
        <v>36.79954</v>
      </c>
      <c r="H731" s="3">
        <v>14108.352097000001</v>
      </c>
      <c r="I731" s="3">
        <v>239.42813699999999</v>
      </c>
      <c r="J731">
        <v>9.5689999999999994E-3</v>
      </c>
      <c r="K731" t="e">
        <f>VLOOKUP(A731,Channel_xs_widths!$D$2:$E$279,2,FALSE)</f>
        <v>#N/A</v>
      </c>
      <c r="Q731" s="5"/>
      <c r="R731" s="3"/>
      <c r="U731" s="16"/>
      <c r="V731" s="2"/>
      <c r="W731" s="5"/>
      <c r="AB731" s="3"/>
      <c r="AC731" s="2"/>
      <c r="AD731" s="2"/>
    </row>
    <row r="732" spans="1:30">
      <c r="A732" s="5">
        <v>14100.856100000001</v>
      </c>
      <c r="B732" s="3">
        <v>-489.43008400000002</v>
      </c>
      <c r="F732" s="2">
        <v>-121.900345</v>
      </c>
      <c r="G732" s="2">
        <v>36.79945</v>
      </c>
      <c r="H732" s="3">
        <v>14122.494946999999</v>
      </c>
      <c r="I732" s="3">
        <v>224.14648</v>
      </c>
      <c r="J732">
        <v>8.4733000000000003E-2</v>
      </c>
      <c r="K732" t="e">
        <f>VLOOKUP(A732,Channel_xs_widths!$D$2:$E$279,2,FALSE)</f>
        <v>#N/A</v>
      </c>
      <c r="Q732" s="5"/>
      <c r="R732" s="3"/>
      <c r="U732" s="16"/>
      <c r="V732" s="2"/>
      <c r="W732" s="5"/>
      <c r="AB732" s="3"/>
      <c r="AC732" s="2"/>
      <c r="AD732" s="2"/>
    </row>
    <row r="733" spans="1:30">
      <c r="A733" s="5">
        <v>14100.856100000001</v>
      </c>
      <c r="B733" s="3">
        <v>-489.43008400000002</v>
      </c>
      <c r="F733" s="2">
        <v>-121.900345</v>
      </c>
      <c r="G733" s="2">
        <v>36.79945</v>
      </c>
      <c r="H733" s="3">
        <v>14122.494946999999</v>
      </c>
      <c r="I733" s="3">
        <v>218.33333999999999</v>
      </c>
      <c r="J733">
        <v>7.9989999999999992E-3</v>
      </c>
      <c r="K733" t="e">
        <f>VLOOKUP(A733,Channel_xs_widths!$D$2:$E$279,2,FALSE)</f>
        <v>#N/A</v>
      </c>
      <c r="Q733" s="5"/>
      <c r="R733" s="3"/>
      <c r="U733" s="16"/>
      <c r="V733" s="2"/>
      <c r="W733" s="5"/>
      <c r="AB733" s="3"/>
      <c r="AC733" s="2"/>
      <c r="AD733" s="2"/>
    </row>
    <row r="734" spans="1:30">
      <c r="A734" s="5">
        <v>14143.1332</v>
      </c>
      <c r="B734" s="3">
        <v>-489.76825000000002</v>
      </c>
      <c r="F734" s="2">
        <v>-121.900679</v>
      </c>
      <c r="G734" s="2">
        <v>36.79918</v>
      </c>
      <c r="H734" s="3">
        <v>14164.773401</v>
      </c>
      <c r="I734" s="3">
        <v>224.14668399999999</v>
      </c>
      <c r="J734">
        <v>7.9989999999999992E-3</v>
      </c>
      <c r="K734" t="e">
        <f>VLOOKUP(A734,Channel_xs_widths!$D$2:$E$279,2,FALSE)</f>
        <v>#N/A</v>
      </c>
      <c r="Q734" s="5"/>
      <c r="R734" s="3"/>
      <c r="U734" s="16"/>
      <c r="V734" s="2"/>
      <c r="W734" s="5"/>
      <c r="AB734" s="3"/>
      <c r="AC734" s="2"/>
      <c r="AD734" s="2"/>
    </row>
    <row r="735" spans="1:30">
      <c r="A735" s="5">
        <v>14143.1332</v>
      </c>
      <c r="B735" s="3">
        <v>-489.76825000000002</v>
      </c>
      <c r="F735" s="2">
        <v>-121.900679</v>
      </c>
      <c r="G735" s="2">
        <v>36.79918</v>
      </c>
      <c r="H735" s="3">
        <v>14164.773401</v>
      </c>
      <c r="I735" s="3">
        <v>180</v>
      </c>
      <c r="J735">
        <v>1.6750999999999999E-2</v>
      </c>
      <c r="K735" t="e">
        <f>VLOOKUP(A735,Channel_xs_widths!$D$2:$E$279,2,FALSE)</f>
        <v>#N/A</v>
      </c>
      <c r="Q735" s="5"/>
      <c r="R735" s="3"/>
      <c r="U735" s="16"/>
      <c r="V735" s="2"/>
      <c r="W735" s="5"/>
      <c r="AB735" s="3"/>
      <c r="AC735" s="2"/>
      <c r="AD735" s="2"/>
    </row>
    <row r="736" spans="1:30">
      <c r="A736" s="5">
        <v>14157.2256</v>
      </c>
      <c r="B736" s="3">
        <v>-489.53218600000002</v>
      </c>
      <c r="F736" s="2">
        <v>-121.90079</v>
      </c>
      <c r="G736" s="2">
        <v>36.799089000000002</v>
      </c>
      <c r="H736" s="3">
        <v>14178.867759999999</v>
      </c>
      <c r="I736" s="3">
        <v>224.14688799999999</v>
      </c>
      <c r="J736">
        <v>4.163E-3</v>
      </c>
      <c r="K736" t="e">
        <f>VLOOKUP(A736,Channel_xs_widths!$D$2:$E$279,2,FALSE)</f>
        <v>#N/A</v>
      </c>
      <c r="Q736" s="5"/>
      <c r="R736" s="3"/>
      <c r="U736" s="16"/>
      <c r="V736" s="2"/>
      <c r="W736" s="5"/>
      <c r="AB736" s="3"/>
      <c r="AC736" s="2"/>
      <c r="AD736" s="2"/>
    </row>
    <row r="737" spans="1:30">
      <c r="A737" s="5">
        <v>14185.410400000001</v>
      </c>
      <c r="B737" s="3">
        <v>-489.59225500000002</v>
      </c>
      <c r="F737" s="2">
        <v>-121.90101300000001</v>
      </c>
      <c r="G737" s="2">
        <v>36.798909000000002</v>
      </c>
      <c r="H737" s="3">
        <v>14207.052613</v>
      </c>
      <c r="I737" s="3">
        <v>224.147041</v>
      </c>
      <c r="J737">
        <v>2.1310000000000001E-3</v>
      </c>
      <c r="K737">
        <f>VLOOKUP(A737,Channel_xs_widths!$D$2:$E$279,2,FALSE)</f>
        <v>136.40624381999999</v>
      </c>
      <c r="Q737" s="5"/>
      <c r="R737" s="3"/>
      <c r="U737" s="16"/>
      <c r="V737" s="2"/>
      <c r="W737" s="5"/>
      <c r="AB737" s="3"/>
      <c r="AC737" s="2"/>
      <c r="AD737" s="2"/>
    </row>
    <row r="738" spans="1:30">
      <c r="A738" s="5">
        <v>14185.410400000001</v>
      </c>
      <c r="B738" s="3">
        <v>-489.59225500000002</v>
      </c>
      <c r="F738" s="2">
        <v>-121.90101300000001</v>
      </c>
      <c r="G738" s="2">
        <v>36.798909000000002</v>
      </c>
      <c r="H738" s="3">
        <v>14207.052613</v>
      </c>
      <c r="I738" s="3">
        <v>218.39825999999999</v>
      </c>
      <c r="J738">
        <v>1.6976000000000002E-2</v>
      </c>
      <c r="Q738" s="5"/>
      <c r="R738" s="3"/>
      <c r="U738" s="16"/>
      <c r="V738" s="2"/>
      <c r="W738" s="5"/>
      <c r="AB738" s="3"/>
      <c r="AC738" s="2"/>
      <c r="AD738" s="2"/>
    </row>
    <row r="739" spans="1:30">
      <c r="A739" s="5">
        <v>14213.5952</v>
      </c>
      <c r="B739" s="3">
        <v>-490.070719</v>
      </c>
      <c r="F739" s="2">
        <v>-121.901235</v>
      </c>
      <c r="G739" s="2">
        <v>36.798729000000002</v>
      </c>
      <c r="H739" s="3">
        <v>14235.241493</v>
      </c>
      <c r="I739" s="3">
        <v>224.147246</v>
      </c>
      <c r="J739">
        <v>2.1271000000000002E-2</v>
      </c>
      <c r="K739" t="e">
        <f>VLOOKUP(A739,Channel_xs_widths!$D$2:$E$279,2,FALSE)</f>
        <v>#N/A</v>
      </c>
      <c r="Q739" s="5"/>
      <c r="R739" s="3"/>
      <c r="U739" s="16"/>
      <c r="V739" s="2"/>
      <c r="W739" s="5"/>
      <c r="AB739" s="3"/>
      <c r="AC739" s="2"/>
      <c r="AD739" s="2"/>
    </row>
    <row r="740" spans="1:30">
      <c r="A740" s="5">
        <v>14227.687599999999</v>
      </c>
      <c r="B740" s="3">
        <v>-490.49154700000003</v>
      </c>
      <c r="F740" s="2">
        <v>-121.901347</v>
      </c>
      <c r="G740" s="2">
        <v>36.798639000000001</v>
      </c>
      <c r="H740" s="3">
        <v>14249.340197</v>
      </c>
      <c r="I740" s="3">
        <v>224.14739900000001</v>
      </c>
      <c r="J740">
        <v>1.3363999999999999E-2</v>
      </c>
      <c r="K740" t="e">
        <f>VLOOKUP(A740,Channel_xs_widths!$D$2:$E$279,2,FALSE)</f>
        <v>#N/A</v>
      </c>
      <c r="Q740" s="5"/>
      <c r="R740" s="3"/>
      <c r="U740" s="16"/>
      <c r="V740" s="2"/>
      <c r="W740" s="5"/>
      <c r="AB740" s="3"/>
      <c r="AC740" s="2"/>
      <c r="AD740" s="2"/>
    </row>
    <row r="741" spans="1:30">
      <c r="A741" s="5">
        <v>14269.964900000001</v>
      </c>
      <c r="B741" s="3">
        <v>-490.82403599999998</v>
      </c>
      <c r="F741" s="2">
        <v>-121.901681</v>
      </c>
      <c r="G741" s="2">
        <v>36.798368000000004</v>
      </c>
      <c r="H741" s="3">
        <v>14291.618815</v>
      </c>
      <c r="I741" s="3">
        <v>224.147603</v>
      </c>
      <c r="J741">
        <v>1.5476E-2</v>
      </c>
      <c r="K741" t="e">
        <f>VLOOKUP(A741,Channel_xs_widths!$D$2:$E$279,2,FALSE)</f>
        <v>#N/A</v>
      </c>
      <c r="Q741" s="5"/>
      <c r="R741" s="3"/>
      <c r="U741" s="16"/>
      <c r="V741" s="2"/>
      <c r="W741" s="5"/>
      <c r="AB741" s="3"/>
      <c r="AC741" s="2"/>
      <c r="AD741" s="2"/>
    </row>
    <row r="742" spans="1:30">
      <c r="A742" s="5">
        <v>14298.149799999999</v>
      </c>
      <c r="B742" s="3">
        <v>-491.58203099999997</v>
      </c>
      <c r="F742" s="2">
        <v>-121.901903</v>
      </c>
      <c r="G742" s="2">
        <v>36.798188000000003</v>
      </c>
      <c r="H742" s="3">
        <v>14319.813918</v>
      </c>
      <c r="I742" s="3">
        <v>224.14785800000001</v>
      </c>
      <c r="J742">
        <v>2.7989E-2</v>
      </c>
      <c r="K742" t="e">
        <f>VLOOKUP(A742,Channel_xs_widths!$D$2:$E$279,2,FALSE)</f>
        <v>#N/A</v>
      </c>
      <c r="Q742" s="5"/>
      <c r="R742" s="3"/>
      <c r="U742" s="16"/>
      <c r="V742" s="2"/>
      <c r="W742" s="5"/>
      <c r="AB742" s="3"/>
      <c r="AC742" s="2"/>
      <c r="AD742" s="2"/>
    </row>
    <row r="743" spans="1:30">
      <c r="A743" s="5">
        <v>14312.2423</v>
      </c>
      <c r="B743" s="3">
        <v>-492.00735500000002</v>
      </c>
      <c r="F743" s="2">
        <v>-121.90201500000001</v>
      </c>
      <c r="G743" s="2">
        <v>36.798098000000003</v>
      </c>
      <c r="H743" s="3">
        <v>14333.912802999999</v>
      </c>
      <c r="I743" s="3">
        <v>224.148011</v>
      </c>
      <c r="J743">
        <v>2.5454000000000001E-2</v>
      </c>
      <c r="K743" t="e">
        <f>VLOOKUP(A743,Channel_xs_widths!$D$2:$E$279,2,FALSE)</f>
        <v>#N/A</v>
      </c>
      <c r="Q743" s="5"/>
      <c r="R743" s="3"/>
      <c r="U743" s="16"/>
      <c r="V743" s="2"/>
      <c r="W743" s="5"/>
      <c r="AB743" s="3"/>
      <c r="AC743" s="2"/>
      <c r="AD743" s="2"/>
    </row>
    <row r="744" spans="1:30">
      <c r="A744" s="5">
        <v>14354.519700000001</v>
      </c>
      <c r="B744" s="3">
        <v>-493.01687600000002</v>
      </c>
      <c r="F744" s="2">
        <v>-121.902348</v>
      </c>
      <c r="G744" s="2">
        <v>36.797828000000003</v>
      </c>
      <c r="H744" s="3">
        <v>14376.202305000001</v>
      </c>
      <c r="I744" s="3">
        <v>224.14821499999999</v>
      </c>
      <c r="J744">
        <v>2.2540000000000001E-2</v>
      </c>
      <c r="K744" t="e">
        <f>VLOOKUP(A744,Channel_xs_widths!$D$2:$E$279,2,FALSE)</f>
        <v>#N/A</v>
      </c>
      <c r="Q744" s="5"/>
      <c r="R744" s="3"/>
      <c r="U744" s="16"/>
      <c r="V744" s="2"/>
      <c r="W744" s="5"/>
      <c r="AB744" s="3"/>
      <c r="AC744" s="2"/>
      <c r="AD744" s="2"/>
    </row>
    <row r="745" spans="1:30">
      <c r="A745" s="5">
        <v>14368.6122</v>
      </c>
      <c r="B745" s="3">
        <v>-493.27791300000001</v>
      </c>
      <c r="F745" s="2">
        <v>-121.90246</v>
      </c>
      <c r="G745" s="2">
        <v>36.797738000000003</v>
      </c>
      <c r="H745" s="3">
        <v>14390.297221000001</v>
      </c>
      <c r="I745" s="3">
        <v>224.14841899999999</v>
      </c>
      <c r="J745">
        <v>4.0106000000000003E-2</v>
      </c>
      <c r="K745">
        <f>VLOOKUP(A745,Channel_xs_widths!$D$2:$E$279,2,FALSE)</f>
        <v>180.84580344099999</v>
      </c>
      <c r="Q745" s="5"/>
      <c r="R745" s="3"/>
      <c r="U745" s="16"/>
      <c r="V745" s="2"/>
      <c r="W745" s="5"/>
      <c r="AB745" s="3"/>
      <c r="AC745" s="2"/>
      <c r="AD745" s="2"/>
    </row>
    <row r="746" spans="1:30">
      <c r="A746" s="5">
        <v>14390.849099999999</v>
      </c>
      <c r="B746" s="3">
        <v>-494.47388699999999</v>
      </c>
      <c r="F746" s="2">
        <v>-121.902682</v>
      </c>
      <c r="G746" s="2">
        <v>36.797646999999998</v>
      </c>
      <c r="H746" s="3">
        <v>14412.566246</v>
      </c>
      <c r="I746" s="3">
        <v>242.621996</v>
      </c>
      <c r="J746">
        <v>7.7112E-2</v>
      </c>
      <c r="K746" t="e">
        <f>VLOOKUP(A746,Channel_xs_widths!$D$2:$E$279,2,FALSE)</f>
        <v>#N/A</v>
      </c>
      <c r="Q746" s="5"/>
      <c r="R746" s="3"/>
      <c r="U746" s="16"/>
      <c r="V746" s="2"/>
      <c r="W746" s="5"/>
      <c r="AB746" s="3"/>
      <c r="AC746" s="2"/>
      <c r="AD746" s="2"/>
    </row>
    <row r="747" spans="1:30">
      <c r="A747" s="5">
        <v>14413.085999999999</v>
      </c>
      <c r="B747" s="3">
        <v>-496.70736699999998</v>
      </c>
      <c r="F747" s="2">
        <v>-121.902905</v>
      </c>
      <c r="G747" s="2">
        <v>36.797556999999998</v>
      </c>
      <c r="H747" s="3">
        <v>14434.915035</v>
      </c>
      <c r="I747" s="3">
        <v>242.62215800000001</v>
      </c>
      <c r="J747">
        <v>8.8739999999999999E-2</v>
      </c>
      <c r="K747" t="e">
        <f>VLOOKUP(A747,Channel_xs_widths!$D$2:$E$279,2,FALSE)</f>
        <v>#N/A</v>
      </c>
      <c r="Q747" s="5"/>
      <c r="R747" s="3"/>
      <c r="U747" s="16"/>
      <c r="V747" s="2"/>
      <c r="W747" s="5"/>
      <c r="AB747" s="3"/>
      <c r="AC747" s="2"/>
      <c r="AD747" s="2"/>
    </row>
    <row r="748" spans="1:30">
      <c r="A748" s="5">
        <v>14424.2045</v>
      </c>
      <c r="B748" s="3">
        <v>-497.43383299999999</v>
      </c>
      <c r="F748" s="2">
        <v>-121.90301599999999</v>
      </c>
      <c r="G748" s="2">
        <v>36.797511999999998</v>
      </c>
      <c r="H748" s="3">
        <v>14446.057204000001</v>
      </c>
      <c r="I748" s="3">
        <v>242.62227899999999</v>
      </c>
      <c r="J748">
        <v>5.5819000000000001E-2</v>
      </c>
      <c r="K748" t="e">
        <f>VLOOKUP(A748,Channel_xs_widths!$D$2:$E$279,2,FALSE)</f>
        <v>#N/A</v>
      </c>
      <c r="Q748" s="5"/>
      <c r="R748" s="3"/>
      <c r="U748" s="16"/>
      <c r="V748" s="2"/>
      <c r="W748" s="5"/>
      <c r="AB748" s="3"/>
      <c r="AC748" s="2"/>
      <c r="AD748" s="2"/>
    </row>
    <row r="749" spans="1:30">
      <c r="A749" s="5">
        <v>14435.323</v>
      </c>
      <c r="B749" s="3">
        <v>-497.94860799999998</v>
      </c>
      <c r="F749" s="2">
        <v>-121.903128</v>
      </c>
      <c r="G749" s="2">
        <v>36.797466999999997</v>
      </c>
      <c r="H749" s="3">
        <v>14457.187578999999</v>
      </c>
      <c r="I749" s="3">
        <v>242.62235999999999</v>
      </c>
      <c r="J749">
        <v>6.3725000000000004E-2</v>
      </c>
      <c r="K749" t="e">
        <f>VLOOKUP(A749,Channel_xs_widths!$D$2:$E$279,2,FALSE)</f>
        <v>#N/A</v>
      </c>
      <c r="Q749" s="5"/>
      <c r="R749" s="3"/>
      <c r="U749" s="16"/>
      <c r="V749" s="2"/>
      <c r="W749" s="5"/>
      <c r="AB749" s="3"/>
      <c r="AC749" s="2"/>
      <c r="AD749" s="2"/>
    </row>
    <row r="750" spans="1:30">
      <c r="A750" s="5">
        <v>14455.1852</v>
      </c>
      <c r="B750" s="3">
        <v>-499.40807100000001</v>
      </c>
      <c r="F750" s="2">
        <v>-121.90335</v>
      </c>
      <c r="G750" s="2">
        <v>36.797466999999997</v>
      </c>
      <c r="H750" s="3">
        <v>14477.103386000001</v>
      </c>
      <c r="I750" s="3">
        <v>269.34300100000002</v>
      </c>
      <c r="J750">
        <v>4.0356999999999997E-2</v>
      </c>
      <c r="K750" t="e">
        <f>VLOOKUP(A750,Channel_xs_widths!$D$2:$E$279,2,FALSE)</f>
        <v>#N/A</v>
      </c>
      <c r="Q750" s="5"/>
      <c r="R750" s="3"/>
      <c r="U750" s="16"/>
      <c r="V750" s="2"/>
      <c r="W750" s="5"/>
      <c r="AB750" s="3"/>
      <c r="AC750" s="2"/>
      <c r="AD750" s="2"/>
    </row>
    <row r="751" spans="1:30">
      <c r="A751" s="5">
        <v>14484.9786</v>
      </c>
      <c r="B751" s="3">
        <v>-499.952586</v>
      </c>
      <c r="F751" s="2">
        <v>-121.903684</v>
      </c>
      <c r="G751" s="2">
        <v>36.797466999999997</v>
      </c>
      <c r="H751" s="3">
        <v>14506.901749000001</v>
      </c>
      <c r="I751" s="3">
        <v>269.34316799999999</v>
      </c>
      <c r="J751">
        <v>1.2034E-2</v>
      </c>
      <c r="K751" t="e">
        <f>VLOOKUP(A751,Channel_xs_widths!$D$2:$E$279,2,FALSE)</f>
        <v>#N/A</v>
      </c>
      <c r="Q751" s="5"/>
      <c r="R751" s="3"/>
      <c r="U751" s="16"/>
      <c r="V751" s="2"/>
      <c r="W751" s="5"/>
      <c r="AB751" s="3"/>
      <c r="AC751" s="2"/>
      <c r="AD751" s="2"/>
    </row>
    <row r="752" spans="1:30">
      <c r="A752" s="5">
        <v>14494.9097</v>
      </c>
      <c r="B752" s="3">
        <v>-499.88610799999998</v>
      </c>
      <c r="F752" s="2">
        <v>-121.903795</v>
      </c>
      <c r="G752" s="2">
        <v>36.797466999999997</v>
      </c>
      <c r="H752" s="3">
        <v>14516.8331</v>
      </c>
      <c r="I752" s="3">
        <v>269.343301</v>
      </c>
      <c r="J752">
        <v>2.7499999999999998E-3</v>
      </c>
      <c r="K752" t="e">
        <f>VLOOKUP(A752,Channel_xs_widths!$D$2:$E$279,2,FALSE)</f>
        <v>#N/A</v>
      </c>
      <c r="Q752" s="5"/>
      <c r="R752" s="3"/>
      <c r="U752" s="16"/>
      <c r="V752" s="2"/>
      <c r="W752" s="5"/>
      <c r="AB752" s="3"/>
      <c r="AC752" s="2"/>
      <c r="AD752" s="2"/>
    </row>
    <row r="753" spans="1:30">
      <c r="A753" s="5">
        <v>14514.9764</v>
      </c>
      <c r="B753" s="3">
        <v>-500.03508599999998</v>
      </c>
      <c r="F753" s="2">
        <v>-121.90401799999999</v>
      </c>
      <c r="G753" s="2">
        <v>36.797440999999999</v>
      </c>
      <c r="H753" s="3">
        <v>14536.900299999999</v>
      </c>
      <c r="I753" s="3">
        <v>261.158815</v>
      </c>
      <c r="J753">
        <v>2.1179E-2</v>
      </c>
      <c r="K753" t="e">
        <f>VLOOKUP(A753,Channel_xs_widths!$D$2:$E$279,2,FALSE)</f>
        <v>#N/A</v>
      </c>
      <c r="Q753" s="5"/>
      <c r="R753" s="3"/>
      <c r="U753" s="16"/>
      <c r="V753" s="2"/>
      <c r="W753" s="5"/>
      <c r="AB753" s="3"/>
      <c r="AC753" s="2"/>
      <c r="AD753" s="2"/>
    </row>
    <row r="754" spans="1:30">
      <c r="A754" s="5">
        <v>14545.0764</v>
      </c>
      <c r="B754" s="3">
        <v>-500.94860399999999</v>
      </c>
      <c r="F754" s="2">
        <v>-121.904352</v>
      </c>
      <c r="G754" s="2">
        <v>36.797403000000003</v>
      </c>
      <c r="H754" s="3">
        <v>14567.014139999999</v>
      </c>
      <c r="I754" s="3">
        <v>261.15898600000003</v>
      </c>
      <c r="J754">
        <v>3.031E-2</v>
      </c>
      <c r="K754" t="e">
        <f>VLOOKUP(A754,Channel_xs_widths!$D$2:$E$279,2,FALSE)</f>
        <v>#N/A</v>
      </c>
      <c r="Q754" s="5"/>
      <c r="R754" s="3"/>
      <c r="U754" s="16"/>
      <c r="V754" s="2"/>
      <c r="W754" s="5"/>
      <c r="AB754" s="3"/>
      <c r="AC754" s="2"/>
      <c r="AD754" s="2"/>
    </row>
    <row r="755" spans="1:30">
      <c r="A755" s="5">
        <v>14565.143</v>
      </c>
      <c r="B755" s="3">
        <v>-501.55562300000003</v>
      </c>
      <c r="F755" s="2">
        <v>-121.90457499999999</v>
      </c>
      <c r="G755" s="2">
        <v>36.797376999999997</v>
      </c>
      <c r="H755" s="3">
        <v>14587.089980999999</v>
      </c>
      <c r="I755" s="3">
        <v>261.159156</v>
      </c>
      <c r="J755">
        <v>3.3745999999999998E-2</v>
      </c>
      <c r="K755" t="e">
        <f>VLOOKUP(A755,Channel_xs_widths!$D$2:$E$279,2,FALSE)</f>
        <v>#N/A</v>
      </c>
      <c r="Q755" s="5"/>
      <c r="R755" s="3"/>
      <c r="U755" s="16"/>
      <c r="V755" s="2"/>
      <c r="W755" s="5"/>
      <c r="AB755" s="3"/>
      <c r="AC755" s="2"/>
      <c r="AD755" s="2"/>
    </row>
    <row r="756" spans="1:30">
      <c r="A756" s="5">
        <v>14575.6185</v>
      </c>
      <c r="B756" s="3">
        <v>-501.97926799999999</v>
      </c>
      <c r="F756" s="2">
        <v>-121.904686</v>
      </c>
      <c r="G756" s="2">
        <v>36.797347000000002</v>
      </c>
      <c r="H756" s="3">
        <v>14597.574016</v>
      </c>
      <c r="I756" s="3">
        <v>250.79221999999999</v>
      </c>
      <c r="J756">
        <v>2.9985999999999999E-2</v>
      </c>
      <c r="K756" t="e">
        <f>VLOOKUP(A756,Channel_xs_widths!$D$2:$E$279,2,FALSE)</f>
        <v>#N/A</v>
      </c>
      <c r="Q756" s="5"/>
      <c r="R756" s="3"/>
      <c r="U756" s="16"/>
      <c r="V756" s="2"/>
      <c r="W756" s="5"/>
      <c r="AB756" s="3"/>
      <c r="AC756" s="2"/>
      <c r="AD756" s="2"/>
    </row>
    <row r="757" spans="1:30">
      <c r="A757" s="5">
        <v>14596.5694</v>
      </c>
      <c r="B757" s="3">
        <v>-502.49798600000003</v>
      </c>
      <c r="F757" s="2">
        <v>-121.904909</v>
      </c>
      <c r="G757" s="2">
        <v>36.797286999999997</v>
      </c>
      <c r="H757" s="3">
        <v>14618.531392000001</v>
      </c>
      <c r="I757" s="3">
        <v>250.79233099999999</v>
      </c>
      <c r="J757">
        <v>1.8551999999999999E-2</v>
      </c>
      <c r="K757" t="e">
        <f>VLOOKUP(A757,Channel_xs_widths!$D$2:$E$279,2,FALSE)</f>
        <v>#N/A</v>
      </c>
      <c r="Q757" s="5"/>
      <c r="R757" s="3"/>
      <c r="U757" s="16"/>
      <c r="V757" s="2"/>
      <c r="W757" s="5"/>
      <c r="AB757" s="3"/>
      <c r="AC757" s="2"/>
      <c r="AD757" s="2"/>
    </row>
    <row r="758" spans="1:30">
      <c r="A758" s="5">
        <v>14607.044900000001</v>
      </c>
      <c r="B758" s="3">
        <v>-502.56227999999999</v>
      </c>
      <c r="F758" s="2">
        <v>-121.90501999999999</v>
      </c>
      <c r="G758" s="2">
        <v>36.797257000000002</v>
      </c>
      <c r="H758" s="3">
        <v>14629.007073000001</v>
      </c>
      <c r="I758" s="3">
        <v>250.79244199999999</v>
      </c>
      <c r="J758">
        <v>1.2357999999999999E-2</v>
      </c>
      <c r="K758" t="e">
        <f>VLOOKUP(A758,Channel_xs_widths!$D$2:$E$279,2,FALSE)</f>
        <v>#N/A</v>
      </c>
      <c r="Q758" s="5"/>
      <c r="R758" s="3"/>
      <c r="U758" s="16"/>
      <c r="V758" s="2"/>
      <c r="W758" s="5"/>
      <c r="AB758" s="3"/>
      <c r="AC758" s="2"/>
      <c r="AD758" s="2"/>
    </row>
    <row r="759" spans="1:30">
      <c r="A759" s="5">
        <v>14638.4714</v>
      </c>
      <c r="B759" s="3">
        <v>-503.01582200000001</v>
      </c>
      <c r="F759" s="2">
        <v>-121.905354</v>
      </c>
      <c r="G759" s="2">
        <v>36.797167000000002</v>
      </c>
      <c r="H759" s="3">
        <v>14660.436814999999</v>
      </c>
      <c r="I759" s="3">
        <v>250.79258999999999</v>
      </c>
      <c r="J759">
        <v>4.8009999999999997E-3</v>
      </c>
      <c r="K759" t="e">
        <f>VLOOKUP(A759,Channel_xs_widths!$D$2:$E$279,2,FALSE)</f>
        <v>#N/A</v>
      </c>
      <c r="Q759" s="5"/>
      <c r="R759" s="3"/>
      <c r="U759" s="16"/>
      <c r="V759" s="2"/>
      <c r="W759" s="5"/>
      <c r="AB759" s="3"/>
      <c r="AC759" s="2"/>
      <c r="AD759" s="2"/>
    </row>
    <row r="760" spans="1:30">
      <c r="A760" s="5">
        <v>14659.422399999999</v>
      </c>
      <c r="B760" s="3">
        <v>-502.813761</v>
      </c>
      <c r="F760" s="2">
        <v>-121.905576</v>
      </c>
      <c r="G760" s="2">
        <v>36.797106999999997</v>
      </c>
      <c r="H760" s="3">
        <v>14681.388786</v>
      </c>
      <c r="I760" s="3">
        <v>250.79277500000001</v>
      </c>
      <c r="J760">
        <v>6.0049999999999999E-3</v>
      </c>
      <c r="K760" t="e">
        <f>VLOOKUP(A760,Channel_xs_widths!$D$2:$E$279,2,FALSE)</f>
        <v>#N/A</v>
      </c>
      <c r="Q760" s="5"/>
      <c r="R760" s="3"/>
      <c r="U760" s="16"/>
      <c r="V760" s="2"/>
      <c r="W760" s="5"/>
      <c r="AB760" s="3"/>
      <c r="AC760" s="2"/>
      <c r="AD760" s="2"/>
    </row>
    <row r="761" spans="1:30">
      <c r="A761" s="5">
        <v>14670.5409</v>
      </c>
      <c r="B761" s="3">
        <v>-503.20840500000003</v>
      </c>
      <c r="F761" s="2">
        <v>-121.905688</v>
      </c>
      <c r="G761" s="2">
        <v>36.797061999999997</v>
      </c>
      <c r="H761" s="3">
        <v>14692.514293</v>
      </c>
      <c r="I761" s="3">
        <v>242.62402299999999</v>
      </c>
      <c r="J761">
        <v>2.7681000000000001E-2</v>
      </c>
      <c r="K761" t="e">
        <f>VLOOKUP(A761,Channel_xs_widths!$D$2:$E$279,2,FALSE)</f>
        <v>#N/A</v>
      </c>
      <c r="Q761" s="5"/>
      <c r="R761" s="3"/>
      <c r="U761" s="16"/>
      <c r="V761" s="2"/>
      <c r="W761" s="5"/>
      <c r="AB761" s="3"/>
      <c r="AC761" s="2"/>
      <c r="AD761" s="2"/>
    </row>
    <row r="762" spans="1:30">
      <c r="A762" s="5">
        <v>14681.6594</v>
      </c>
      <c r="B762" s="3">
        <v>-503.42931099999998</v>
      </c>
      <c r="F762" s="2">
        <v>-121.905799</v>
      </c>
      <c r="G762" s="2">
        <v>36.797016999999997</v>
      </c>
      <c r="H762" s="3">
        <v>14703.634998</v>
      </c>
      <c r="I762" s="3">
        <v>242.62410399999999</v>
      </c>
      <c r="J762">
        <v>1.5368E-2</v>
      </c>
      <c r="K762" t="e">
        <f>VLOOKUP(A762,Channel_xs_widths!$D$2:$E$279,2,FALSE)</f>
        <v>#N/A</v>
      </c>
      <c r="Q762" s="5"/>
      <c r="R762" s="3"/>
      <c r="U762" s="16"/>
      <c r="V762" s="2"/>
      <c r="W762" s="5"/>
      <c r="AB762" s="3"/>
      <c r="AC762" s="2"/>
      <c r="AD762" s="2"/>
    </row>
    <row r="763" spans="1:30">
      <c r="A763" s="5">
        <v>14703.8964</v>
      </c>
      <c r="B763" s="3">
        <v>-503.72099800000001</v>
      </c>
      <c r="F763" s="2">
        <v>-121.90602199999999</v>
      </c>
      <c r="G763" s="2">
        <v>36.796926999999997</v>
      </c>
      <c r="H763" s="3">
        <v>14725.873947</v>
      </c>
      <c r="I763" s="3">
        <v>242.62422599999999</v>
      </c>
      <c r="J763">
        <v>2.3543999999999999E-2</v>
      </c>
      <c r="K763" t="e">
        <f>VLOOKUP(A763,Channel_xs_widths!$D$2:$E$279,2,FALSE)</f>
        <v>#N/A</v>
      </c>
      <c r="Q763" s="5"/>
      <c r="R763" s="3"/>
      <c r="U763" s="16"/>
      <c r="V763" s="2"/>
      <c r="W763" s="5"/>
      <c r="AB763" s="3"/>
      <c r="AC763" s="2"/>
      <c r="AD763" s="2"/>
    </row>
    <row r="764" spans="1:30">
      <c r="A764" s="5">
        <v>14726.1335</v>
      </c>
      <c r="B764" s="3">
        <v>-504.47640000000001</v>
      </c>
      <c r="F764" s="2">
        <v>-121.906244</v>
      </c>
      <c r="G764" s="2">
        <v>36.796835999999999</v>
      </c>
      <c r="H764" s="3">
        <v>14748.123829</v>
      </c>
      <c r="I764" s="3">
        <v>242.62438800000001</v>
      </c>
      <c r="J764">
        <v>4.1895000000000002E-2</v>
      </c>
      <c r="K764" t="e">
        <f>VLOOKUP(A764,Channel_xs_widths!$D$2:$E$279,2,FALSE)</f>
        <v>#N/A</v>
      </c>
      <c r="Q764" s="5"/>
      <c r="R764" s="3"/>
      <c r="U764" s="16"/>
      <c r="V764" s="2"/>
      <c r="W764" s="5"/>
      <c r="AB764" s="3"/>
      <c r="AC764" s="2"/>
      <c r="AD764" s="2"/>
    </row>
    <row r="765" spans="1:30">
      <c r="A765" s="5">
        <v>14740.2261</v>
      </c>
      <c r="B765" s="3">
        <v>-505.243042</v>
      </c>
      <c r="F765" s="2">
        <v>-121.906356</v>
      </c>
      <c r="G765" s="2">
        <v>36.796745999999999</v>
      </c>
      <c r="H765" s="3">
        <v>14762.237243</v>
      </c>
      <c r="I765" s="3">
        <v>224.15114299999999</v>
      </c>
      <c r="J765">
        <v>5.4399999999999997E-2</v>
      </c>
      <c r="K765" t="e">
        <f>VLOOKUP(A765,Channel_xs_widths!$D$2:$E$279,2,FALSE)</f>
        <v>#N/A</v>
      </c>
      <c r="Q765" s="5"/>
      <c r="R765" s="3"/>
      <c r="U765" s="16"/>
      <c r="V765" s="2"/>
      <c r="W765" s="5"/>
      <c r="AB765" s="3"/>
      <c r="AC765" s="2"/>
      <c r="AD765" s="2"/>
    </row>
    <row r="766" spans="1:30">
      <c r="A766" s="5">
        <v>14740.2261</v>
      </c>
      <c r="B766" s="3">
        <v>-505.243042</v>
      </c>
      <c r="F766" s="2">
        <v>-121.906356</v>
      </c>
      <c r="G766" s="2">
        <v>36.796745999999999</v>
      </c>
      <c r="H766" s="3">
        <v>14762.237243</v>
      </c>
      <c r="I766" s="3">
        <v>258.62852500000002</v>
      </c>
      <c r="J766">
        <v>1.8033E-2</v>
      </c>
      <c r="K766" t="e">
        <f>VLOOKUP(A766,Channel_xs_widths!$D$2:$E$279,2,FALSE)</f>
        <v>#N/A</v>
      </c>
      <c r="Q766" s="5"/>
      <c r="R766" s="3"/>
      <c r="U766" s="16"/>
      <c r="V766" s="2"/>
      <c r="W766" s="5"/>
      <c r="AB766" s="3"/>
      <c r="AC766" s="2"/>
      <c r="AD766" s="2"/>
    </row>
    <row r="767" spans="1:30">
      <c r="A767" s="5">
        <v>14768.4113</v>
      </c>
      <c r="B767" s="3">
        <v>-505.75130200000001</v>
      </c>
      <c r="F767" s="2">
        <v>-121.906578</v>
      </c>
      <c r="G767" s="2">
        <v>36.796565999999999</v>
      </c>
      <c r="H767" s="3">
        <v>14790.427001</v>
      </c>
      <c r="I767" s="3">
        <v>224.151296</v>
      </c>
      <c r="J767">
        <v>1.1539000000000001E-2</v>
      </c>
      <c r="K767" t="e">
        <f>VLOOKUP(A767,Channel_xs_widths!$D$2:$E$279,2,FALSE)</f>
        <v>#N/A</v>
      </c>
      <c r="Q767" s="5"/>
      <c r="R767" s="3"/>
      <c r="U767" s="16"/>
      <c r="V767" s="2"/>
      <c r="W767" s="5"/>
      <c r="AB767" s="3"/>
      <c r="AC767" s="2"/>
      <c r="AD767" s="2"/>
    </row>
    <row r="768" spans="1:30">
      <c r="A768" s="5">
        <v>14778.409799999999</v>
      </c>
      <c r="B768" s="3">
        <v>-505.68365499999999</v>
      </c>
      <c r="F768" s="2">
        <v>-121.906578</v>
      </c>
      <c r="G768" s="2">
        <v>36.796475999999998</v>
      </c>
      <c r="H768" s="3">
        <v>14800.425816999999</v>
      </c>
      <c r="I768" s="3">
        <v>179.34501599999999</v>
      </c>
      <c r="J768">
        <v>2.9929000000000001E-2</v>
      </c>
      <c r="K768">
        <f>VLOOKUP(A768,Channel_xs_widths!$D$2:$E$279,2,FALSE)</f>
        <v>206.46543749200001</v>
      </c>
      <c r="Q768" s="5"/>
      <c r="R768" s="3"/>
      <c r="U768" s="16"/>
      <c r="V768" s="2"/>
      <c r="W768" s="5"/>
      <c r="AB768" s="3"/>
      <c r="AC768" s="2"/>
      <c r="AD768" s="2"/>
    </row>
    <row r="769" spans="1:30">
      <c r="A769" s="5">
        <v>14808.4056</v>
      </c>
      <c r="B769" s="3">
        <v>-506.94830300000001</v>
      </c>
      <c r="F769" s="2">
        <v>-121.906578</v>
      </c>
      <c r="G769" s="2">
        <v>36.796205999999998</v>
      </c>
      <c r="H769" s="3">
        <v>14830.448225</v>
      </c>
      <c r="I769" s="3">
        <v>179.34501900000001</v>
      </c>
      <c r="J769">
        <v>3.6362999999999999E-2</v>
      </c>
      <c r="K769" t="e">
        <f>VLOOKUP(A769,Channel_xs_widths!$D$2:$E$279,2,FALSE)</f>
        <v>#N/A</v>
      </c>
      <c r="Q769" s="5"/>
      <c r="R769" s="3"/>
      <c r="U769" s="16"/>
      <c r="V769" s="2"/>
      <c r="W769" s="5"/>
      <c r="AB769" s="3"/>
      <c r="AC769" s="2"/>
      <c r="AD769" s="2"/>
    </row>
    <row r="770" spans="1:30">
      <c r="A770" s="5">
        <v>14828.4028</v>
      </c>
      <c r="B770" s="3">
        <v>-507.50154600000002</v>
      </c>
      <c r="F770" s="2">
        <v>-121.906578</v>
      </c>
      <c r="G770" s="2">
        <v>36.796025</v>
      </c>
      <c r="H770" s="3">
        <v>14850.45305</v>
      </c>
      <c r="I770" s="3">
        <v>179.345022</v>
      </c>
      <c r="J770">
        <v>1.3446E-2</v>
      </c>
      <c r="K770" t="e">
        <f>VLOOKUP(A770,Channel_xs_widths!$D$2:$E$279,2,FALSE)</f>
        <v>#N/A</v>
      </c>
      <c r="Q770" s="5"/>
      <c r="R770" s="3"/>
      <c r="U770" s="16"/>
      <c r="V770" s="2"/>
      <c r="W770" s="5"/>
      <c r="AB770" s="3"/>
      <c r="AC770" s="2"/>
      <c r="AD770" s="2"/>
    </row>
    <row r="771" spans="1:30">
      <c r="A771" s="5">
        <v>14842.4954</v>
      </c>
      <c r="B771" s="3">
        <v>-507.40668699999998</v>
      </c>
      <c r="F771" s="2">
        <v>-121.90646700000001</v>
      </c>
      <c r="G771" s="2">
        <v>36.795935</v>
      </c>
      <c r="H771" s="3">
        <v>14864.546017000001</v>
      </c>
      <c r="I771" s="3">
        <v>134.538388</v>
      </c>
      <c r="J771">
        <v>1.0116E-2</v>
      </c>
      <c r="K771" t="e">
        <f>VLOOKUP(A771,Channel_xs_widths!$D$2:$E$279,2,FALSE)</f>
        <v>#N/A</v>
      </c>
      <c r="Q771" s="5"/>
      <c r="R771" s="3"/>
      <c r="U771" s="16"/>
      <c r="V771" s="2"/>
      <c r="W771" s="5"/>
      <c r="AB771" s="3"/>
      <c r="AC771" s="2"/>
      <c r="AD771" s="2"/>
    </row>
    <row r="772" spans="1:30">
      <c r="A772" s="5">
        <v>14856.588100000001</v>
      </c>
      <c r="B772" s="3">
        <v>-507.78666199999998</v>
      </c>
      <c r="F772" s="2">
        <v>-121.906356</v>
      </c>
      <c r="G772" s="2">
        <v>36.795845</v>
      </c>
      <c r="H772" s="3">
        <v>14878.643796</v>
      </c>
      <c r="I772" s="3">
        <v>134.53828799999999</v>
      </c>
      <c r="J772">
        <v>3.9903000000000001E-2</v>
      </c>
      <c r="K772" t="e">
        <f>VLOOKUP(A772,Channel_xs_widths!$D$2:$E$279,2,FALSE)</f>
        <v>#N/A</v>
      </c>
      <c r="Q772" s="5"/>
      <c r="R772" s="3"/>
      <c r="U772" s="16"/>
      <c r="V772" s="2"/>
      <c r="W772" s="5"/>
      <c r="AB772" s="3"/>
      <c r="AC772" s="2"/>
      <c r="AD772" s="2"/>
    </row>
    <row r="773" spans="1:30">
      <c r="A773" s="5">
        <v>14884.7734</v>
      </c>
      <c r="B773" s="3">
        <v>-509.09370899999999</v>
      </c>
      <c r="F773" s="2">
        <v>-121.906133</v>
      </c>
      <c r="G773" s="2">
        <v>36.795665</v>
      </c>
      <c r="H773" s="3">
        <v>14906.859425000001</v>
      </c>
      <c r="I773" s="3">
        <v>134.538139</v>
      </c>
      <c r="J773">
        <v>3.1979E-2</v>
      </c>
      <c r="K773" t="e">
        <f>VLOOKUP(A773,Channel_xs_widths!$D$2:$E$279,2,FALSE)</f>
        <v>#N/A</v>
      </c>
      <c r="Q773" s="5"/>
      <c r="R773" s="3"/>
      <c r="U773" s="16"/>
      <c r="V773" s="2"/>
      <c r="W773" s="5"/>
      <c r="AB773" s="3"/>
      <c r="AC773" s="2"/>
      <c r="AD773" s="2"/>
    </row>
    <row r="774" spans="1:30">
      <c r="A774" s="5">
        <v>14898.866099999999</v>
      </c>
      <c r="B774" s="3">
        <v>-509.13867199999999</v>
      </c>
      <c r="F774" s="2">
        <v>-121.90602199999999</v>
      </c>
      <c r="G774" s="2">
        <v>36.795574999999999</v>
      </c>
      <c r="H774" s="3">
        <v>14920.952178</v>
      </c>
      <c r="I774" s="3">
        <v>134.53799000000001</v>
      </c>
      <c r="J774">
        <v>1.0600999999999999E-2</v>
      </c>
      <c r="K774" t="e">
        <f>VLOOKUP(A774,Channel_xs_widths!$D$2:$E$279,2,FALSE)</f>
        <v>#N/A</v>
      </c>
      <c r="Q774" s="5"/>
      <c r="R774" s="3"/>
      <c r="U774" s="16"/>
      <c r="V774" s="2"/>
      <c r="W774" s="5"/>
      <c r="AB774" s="3"/>
      <c r="AC774" s="2"/>
      <c r="AD774" s="2"/>
    </row>
    <row r="775" spans="1:30">
      <c r="A775" s="5">
        <v>14912.9588</v>
      </c>
      <c r="B775" s="3">
        <v>-508.79492199999999</v>
      </c>
      <c r="F775" s="2">
        <v>-121.90591000000001</v>
      </c>
      <c r="G775" s="2">
        <v>36.795484999999999</v>
      </c>
      <c r="H775" s="3">
        <v>14935.049061</v>
      </c>
      <c r="I775" s="3">
        <v>134.537891</v>
      </c>
      <c r="J775">
        <v>2.0147000000000002E-2</v>
      </c>
      <c r="K775" t="e">
        <f>VLOOKUP(A775,Channel_xs_widths!$D$2:$E$279,2,FALSE)</f>
        <v>#N/A</v>
      </c>
      <c r="Q775" s="5"/>
      <c r="R775" s="3"/>
      <c r="U775" s="16"/>
      <c r="V775" s="2"/>
      <c r="W775" s="5"/>
      <c r="AB775" s="3"/>
      <c r="AC775" s="2"/>
      <c r="AD775" s="2"/>
    </row>
    <row r="776" spans="1:30">
      <c r="A776" s="5">
        <v>14924.122600000001</v>
      </c>
      <c r="B776" s="3">
        <v>-508.62983700000001</v>
      </c>
      <c r="F776" s="2">
        <v>-121.905855</v>
      </c>
      <c r="G776" s="2">
        <v>36.795394000000002</v>
      </c>
      <c r="H776" s="3">
        <v>14946.214055</v>
      </c>
      <c r="I776" s="3">
        <v>152.933807</v>
      </c>
      <c r="J776">
        <v>2.5312999999999999E-2</v>
      </c>
      <c r="K776" t="e">
        <f>VLOOKUP(A776,Channel_xs_widths!$D$2:$E$279,2,FALSE)</f>
        <v>#N/A</v>
      </c>
      <c r="Q776" s="5"/>
      <c r="R776" s="3"/>
      <c r="U776" s="16"/>
      <c r="V776" s="2"/>
      <c r="W776" s="5"/>
      <c r="AB776" s="3"/>
      <c r="AC776" s="2"/>
      <c r="AD776" s="2"/>
    </row>
    <row r="777" spans="1:30">
      <c r="A777" s="5">
        <v>14957.6139</v>
      </c>
      <c r="B777" s="3">
        <v>-509.92526199999998</v>
      </c>
      <c r="F777" s="2">
        <v>-121.905688</v>
      </c>
      <c r="G777" s="2">
        <v>36.795124000000001</v>
      </c>
      <c r="H777" s="3">
        <v>14979.730436</v>
      </c>
      <c r="I777" s="3">
        <v>152.93368899999999</v>
      </c>
      <c r="J777">
        <v>3.8678999999999998E-2</v>
      </c>
      <c r="K777">
        <f>VLOOKUP(A777,Channel_xs_widths!$D$2:$E$279,2,FALSE)</f>
        <v>184.61371700000001</v>
      </c>
      <c r="Q777" s="5"/>
      <c r="R777" s="3"/>
      <c r="U777" s="16"/>
      <c r="V777" s="2"/>
      <c r="W777" s="5"/>
      <c r="AB777" s="3"/>
      <c r="AC777" s="2"/>
      <c r="AD777" s="2"/>
    </row>
    <row r="778" spans="1:30">
      <c r="A778" s="5">
        <v>14957.6139</v>
      </c>
      <c r="B778" s="3">
        <v>-509.92526199999998</v>
      </c>
      <c r="F778" s="2">
        <v>-121.905688</v>
      </c>
      <c r="G778" s="2">
        <v>36.795124000000001</v>
      </c>
      <c r="H778" s="3">
        <v>14979.730436</v>
      </c>
      <c r="I778" s="3">
        <v>231.28168700000001</v>
      </c>
      <c r="J778">
        <v>9.6200000000000001E-3</v>
      </c>
      <c r="Q778" s="5"/>
      <c r="R778" s="3"/>
      <c r="U778" s="16"/>
      <c r="V778" s="2"/>
      <c r="W778" s="5"/>
      <c r="AB778" s="3"/>
      <c r="AC778" s="2"/>
      <c r="AD778" s="2"/>
    </row>
    <row r="779" spans="1:30">
      <c r="A779" s="5">
        <v>14991.105299999999</v>
      </c>
      <c r="B779" s="3">
        <v>-510.24743699999999</v>
      </c>
      <c r="F779" s="2">
        <v>-121.90552099999999</v>
      </c>
      <c r="G779" s="2">
        <v>36.794854000000001</v>
      </c>
      <c r="H779" s="3">
        <v>15013.223346000001</v>
      </c>
      <c r="I779" s="3">
        <v>152.93351200000001</v>
      </c>
      <c r="J779">
        <v>1.3557E-2</v>
      </c>
      <c r="K779" t="e">
        <f>VLOOKUP(A779,Channel_xs_widths!$D$2:$E$279,2,FALSE)</f>
        <v>#N/A</v>
      </c>
      <c r="Q779" s="5"/>
      <c r="R779" s="3"/>
      <c r="U779" s="16"/>
      <c r="V779" s="2"/>
      <c r="W779" s="5"/>
      <c r="AB779" s="3"/>
      <c r="AC779" s="2"/>
      <c r="AD779" s="2"/>
    </row>
    <row r="780" spans="1:30">
      <c r="A780" s="5">
        <v>15002.2691</v>
      </c>
      <c r="B780" s="3">
        <v>-510.53064000000001</v>
      </c>
      <c r="F780" s="2">
        <v>-121.90546500000001</v>
      </c>
      <c r="G780" s="2">
        <v>36.794764000000001</v>
      </c>
      <c r="H780" s="3">
        <v>15024.390729000001</v>
      </c>
      <c r="I780" s="3">
        <v>152.93339399999999</v>
      </c>
      <c r="J780">
        <v>2.6921E-2</v>
      </c>
      <c r="K780" t="e">
        <f>VLOOKUP(A780,Channel_xs_widths!$D$2:$E$279,2,FALSE)</f>
        <v>#N/A</v>
      </c>
      <c r="Q780" s="5"/>
      <c r="R780" s="3"/>
      <c r="U780" s="16"/>
      <c r="V780" s="2"/>
      <c r="W780" s="5"/>
      <c r="AB780" s="3"/>
      <c r="AC780" s="2"/>
      <c r="AD780" s="2"/>
    </row>
    <row r="781" spans="1:30">
      <c r="A781" s="5">
        <v>15023.055899999999</v>
      </c>
      <c r="B781" s="3">
        <v>-511.10759200000001</v>
      </c>
      <c r="F781" s="2">
        <v>-121.905401</v>
      </c>
      <c r="G781" s="2">
        <v>36.794583000000003</v>
      </c>
      <c r="H781" s="3">
        <v>15045.185606999999</v>
      </c>
      <c r="I781" s="3">
        <v>163.500584</v>
      </c>
      <c r="J781">
        <v>2.3945000000000001E-2</v>
      </c>
      <c r="K781" t="e">
        <f>VLOOKUP(A781,Channel_xs_widths!$D$2:$E$279,2,FALSE)</f>
        <v>#N/A</v>
      </c>
      <c r="Q781" s="5"/>
      <c r="R781" s="3"/>
      <c r="U781" s="16"/>
      <c r="V781" s="2"/>
      <c r="W781" s="5"/>
      <c r="AB781" s="3"/>
      <c r="AC781" s="2"/>
      <c r="AD781" s="2"/>
    </row>
    <row r="782" spans="1:30">
      <c r="A782" s="5">
        <v>15038.6461</v>
      </c>
      <c r="B782" s="3">
        <v>-511.40167200000002</v>
      </c>
      <c r="F782" s="2">
        <v>-121.905354</v>
      </c>
      <c r="G782" s="2">
        <v>36.794448000000003</v>
      </c>
      <c r="H782" s="3">
        <v>15060.778538</v>
      </c>
      <c r="I782" s="3">
        <v>163.50052099999999</v>
      </c>
      <c r="J782">
        <v>1.8579999999999999E-2</v>
      </c>
      <c r="K782" t="e">
        <f>VLOOKUP(A782,Channel_xs_widths!$D$2:$E$279,2,FALSE)</f>
        <v>#N/A</v>
      </c>
      <c r="Q782" s="5"/>
      <c r="R782" s="3"/>
      <c r="U782" s="16"/>
      <c r="V782" s="2"/>
      <c r="W782" s="5"/>
      <c r="AB782" s="3"/>
      <c r="AC782" s="2"/>
      <c r="AD782" s="2"/>
    </row>
    <row r="783" spans="1:30">
      <c r="A783" s="5">
        <v>15054.236199999999</v>
      </c>
      <c r="B783" s="3">
        <v>-511.686916</v>
      </c>
      <c r="F783" s="2">
        <v>-121.905306</v>
      </c>
      <c r="G783" s="2">
        <v>36.794313000000002</v>
      </c>
      <c r="H783" s="3">
        <v>15076.371305999999</v>
      </c>
      <c r="I783" s="3">
        <v>163.50046800000001</v>
      </c>
      <c r="J783">
        <v>2.1232999999999998E-2</v>
      </c>
      <c r="K783" t="e">
        <f>VLOOKUP(A783,Channel_xs_widths!$D$2:$E$279,2,FALSE)</f>
        <v>#N/A</v>
      </c>
      <c r="Q783" s="5"/>
      <c r="R783" s="3"/>
      <c r="U783" s="16"/>
      <c r="V783" s="2"/>
      <c r="W783" s="5"/>
      <c r="AB783" s="3"/>
      <c r="AC783" s="2"/>
      <c r="AD783" s="2"/>
    </row>
    <row r="784" spans="1:30">
      <c r="A784" s="5">
        <v>15075.0231</v>
      </c>
      <c r="B784" s="3">
        <v>-512.17407200000002</v>
      </c>
      <c r="F784" s="2">
        <v>-121.905242</v>
      </c>
      <c r="G784" s="2">
        <v>36.794133000000002</v>
      </c>
      <c r="H784" s="3">
        <v>15097.163895</v>
      </c>
      <c r="I784" s="3">
        <v>163.500406</v>
      </c>
      <c r="J784">
        <v>2.3337E-2</v>
      </c>
      <c r="K784" t="e">
        <f>VLOOKUP(A784,Channel_xs_widths!$D$2:$E$279,2,FALSE)</f>
        <v>#N/A</v>
      </c>
      <c r="Q784" s="5"/>
      <c r="R784" s="3"/>
      <c r="U784" s="16"/>
      <c r="V784" s="2"/>
      <c r="W784" s="5"/>
      <c r="AB784" s="3"/>
      <c r="AC784" s="2"/>
      <c r="AD784" s="2"/>
    </row>
    <row r="785" spans="1:30">
      <c r="A785" s="5">
        <v>15085.5555</v>
      </c>
      <c r="B785" s="3">
        <v>-512.41780600000004</v>
      </c>
      <c r="F785" s="2">
        <v>-121.905205</v>
      </c>
      <c r="G785" s="2">
        <v>36.794043000000002</v>
      </c>
      <c r="H785" s="3">
        <v>15107.699106</v>
      </c>
      <c r="I785" s="3">
        <v>161.02459300000001</v>
      </c>
      <c r="J785">
        <v>1.4728E-2</v>
      </c>
      <c r="K785" t="e">
        <f>VLOOKUP(A785,Channel_xs_widths!$D$2:$E$279,2,FALSE)</f>
        <v>#N/A</v>
      </c>
      <c r="Q785" s="5"/>
      <c r="R785" s="3"/>
      <c r="U785" s="16"/>
      <c r="V785" s="2"/>
      <c r="W785" s="5"/>
      <c r="AB785" s="3"/>
      <c r="AC785" s="2"/>
      <c r="AD785" s="2"/>
    </row>
    <row r="786" spans="1:30">
      <c r="A786" s="5">
        <v>15117.152700000001</v>
      </c>
      <c r="B786" s="3">
        <v>-512.79454899999996</v>
      </c>
      <c r="F786" s="2">
        <v>-121.90509400000001</v>
      </c>
      <c r="G786" s="2">
        <v>36.793771999999997</v>
      </c>
      <c r="H786" s="3">
        <v>15139.298532999999</v>
      </c>
      <c r="I786" s="3">
        <v>161.02451099999999</v>
      </c>
      <c r="J786">
        <v>3.8117999999999999E-2</v>
      </c>
      <c r="K786" t="e">
        <f>VLOOKUP(A786,Channel_xs_widths!$D$2:$E$279,2,FALSE)</f>
        <v>#N/A</v>
      </c>
      <c r="Q786" s="5"/>
      <c r="R786" s="3"/>
      <c r="U786" s="16"/>
      <c r="V786" s="2"/>
      <c r="W786" s="5"/>
      <c r="AB786" s="3"/>
      <c r="AC786" s="2"/>
      <c r="AD786" s="2"/>
    </row>
    <row r="787" spans="1:30">
      <c r="A787" s="5">
        <v>15138.217500000001</v>
      </c>
      <c r="B787" s="3">
        <v>-514.42515100000003</v>
      </c>
      <c r="F787" s="2">
        <v>-121.90501999999999</v>
      </c>
      <c r="G787" s="2">
        <v>36.793591999999997</v>
      </c>
      <c r="H787" s="3">
        <v>15160.426344</v>
      </c>
      <c r="I787" s="3">
        <v>161.02440799999999</v>
      </c>
      <c r="J787">
        <v>7.2503999999999999E-2</v>
      </c>
      <c r="K787" t="e">
        <f>VLOOKUP(A787,Channel_xs_widths!$D$2:$E$279,2,FALSE)</f>
        <v>#N/A</v>
      </c>
      <c r="Q787" s="5"/>
      <c r="R787" s="3"/>
      <c r="U787" s="16"/>
      <c r="V787" s="2"/>
      <c r="W787" s="5"/>
      <c r="AB787" s="3"/>
      <c r="AC787" s="2"/>
      <c r="AD787" s="2"/>
    </row>
    <row r="788" spans="1:30">
      <c r="A788" s="5">
        <v>15148.749900000001</v>
      </c>
      <c r="B788" s="3">
        <v>-515.08548299999995</v>
      </c>
      <c r="F788" s="2">
        <v>-121.904983</v>
      </c>
      <c r="G788" s="2">
        <v>36.793501999999997</v>
      </c>
      <c r="H788" s="3">
        <v>15170.979422</v>
      </c>
      <c r="I788" s="3">
        <v>161.02434600000001</v>
      </c>
      <c r="J788">
        <v>5.4604E-2</v>
      </c>
      <c r="K788" t="e">
        <f>VLOOKUP(A788,Channel_xs_widths!$D$2:$E$279,2,FALSE)</f>
        <v>#N/A</v>
      </c>
      <c r="Q788" s="5"/>
      <c r="R788" s="3"/>
      <c r="U788" s="16"/>
      <c r="V788" s="2"/>
      <c r="W788" s="5"/>
      <c r="AB788" s="3"/>
      <c r="AC788" s="2"/>
      <c r="AD788" s="2"/>
    </row>
    <row r="789" spans="1:30">
      <c r="A789" s="5">
        <v>15169.814700000001</v>
      </c>
      <c r="B789" s="3">
        <v>-516.15047200000004</v>
      </c>
      <c r="F789" s="2">
        <v>-121.904909</v>
      </c>
      <c r="G789" s="2">
        <v>36.793322000000003</v>
      </c>
      <c r="H789" s="3">
        <v>15192.071126999999</v>
      </c>
      <c r="I789" s="3">
        <v>161.02428399999999</v>
      </c>
      <c r="J789">
        <v>5.3004000000000003E-2</v>
      </c>
      <c r="K789">
        <f>VLOOKUP(A789,Channel_xs_widths!$D$2:$E$279,2,FALSE)</f>
        <v>270.91641197400003</v>
      </c>
      <c r="Q789" s="5"/>
      <c r="R789" s="3"/>
      <c r="U789" s="16"/>
      <c r="V789" s="2"/>
      <c r="W789" s="5"/>
      <c r="AB789" s="3"/>
      <c r="AC789" s="2"/>
      <c r="AD789" s="2"/>
    </row>
    <row r="790" spans="1:30">
      <c r="A790" s="5">
        <v>15180.347100000001</v>
      </c>
      <c r="B790" s="3">
        <v>-516.760267</v>
      </c>
      <c r="F790" s="2">
        <v>-121.904871</v>
      </c>
      <c r="G790" s="2">
        <v>36.793230999999999</v>
      </c>
      <c r="H790" s="3">
        <v>15202.621166000001</v>
      </c>
      <c r="I790" s="3">
        <v>161.02422300000001</v>
      </c>
      <c r="J790">
        <v>6.4390000000000003E-3</v>
      </c>
      <c r="K790" t="e">
        <f>VLOOKUP(A790,Channel_xs_widths!$D$2:$E$279,2,FALSE)</f>
        <v>#N/A</v>
      </c>
      <c r="Q790" s="5"/>
      <c r="R790" s="3"/>
      <c r="U790" s="16"/>
      <c r="V790" s="2"/>
      <c r="W790" s="5"/>
      <c r="AB790" s="3"/>
      <c r="AC790" s="2"/>
      <c r="AD790" s="2"/>
    </row>
    <row r="791" spans="1:30">
      <c r="A791" s="5">
        <v>15211.944299999999</v>
      </c>
      <c r="B791" s="3">
        <v>-516.42173300000002</v>
      </c>
      <c r="F791" s="2">
        <v>-121.90476</v>
      </c>
      <c r="G791" s="2">
        <v>36.792960999999998</v>
      </c>
      <c r="H791" s="3">
        <v>15234.220192999999</v>
      </c>
      <c r="I791" s="3">
        <v>161.02413999999999</v>
      </c>
      <c r="J791">
        <v>6.5779999999999996E-3</v>
      </c>
      <c r="K791" t="e">
        <f>VLOOKUP(A791,Channel_xs_widths!$D$2:$E$279,2,FALSE)</f>
        <v>#N/A</v>
      </c>
      <c r="Q791" s="5"/>
      <c r="R791" s="3"/>
      <c r="U791" s="16"/>
      <c r="V791" s="2"/>
      <c r="W791" s="5"/>
      <c r="AB791" s="3"/>
      <c r="AC791" s="2"/>
      <c r="AD791" s="2"/>
    </row>
    <row r="792" spans="1:30">
      <c r="A792" s="5">
        <v>15233.009099999999</v>
      </c>
      <c r="B792" s="3">
        <v>-517.10666900000001</v>
      </c>
      <c r="F792" s="2">
        <v>-121.904686</v>
      </c>
      <c r="G792" s="2">
        <v>36.792780999999998</v>
      </c>
      <c r="H792" s="3">
        <v>15255.296139</v>
      </c>
      <c r="I792" s="3">
        <v>161.02403799999999</v>
      </c>
      <c r="J792">
        <v>3.2044999999999997E-2</v>
      </c>
      <c r="K792" t="e">
        <f>VLOOKUP(A792,Channel_xs_widths!$D$2:$E$279,2,FALSE)</f>
        <v>#N/A</v>
      </c>
      <c r="Q792" s="5"/>
      <c r="R792" s="3"/>
      <c r="U792" s="16"/>
      <c r="V792" s="2"/>
      <c r="W792" s="5"/>
      <c r="AB792" s="3"/>
      <c r="AC792" s="2"/>
      <c r="AD792" s="2"/>
    </row>
    <row r="793" spans="1:30">
      <c r="A793" s="5">
        <v>15243.541499999999</v>
      </c>
      <c r="B793" s="3">
        <v>-517.434258</v>
      </c>
      <c r="F793" s="2">
        <v>-121.90464900000001</v>
      </c>
      <c r="G793" s="2">
        <v>36.792690999999998</v>
      </c>
      <c r="H793" s="3">
        <v>15265.833642</v>
      </c>
      <c r="I793" s="3">
        <v>161.023976</v>
      </c>
      <c r="J793">
        <v>2.5166000000000001E-2</v>
      </c>
      <c r="K793" t="e">
        <f>VLOOKUP(A793,Channel_xs_widths!$D$2:$E$279,2,FALSE)</f>
        <v>#N/A</v>
      </c>
      <c r="Q793" s="5"/>
      <c r="R793" s="3"/>
      <c r="U793" s="16"/>
      <c r="V793" s="2"/>
      <c r="W793" s="5"/>
      <c r="AB793" s="3"/>
      <c r="AC793" s="2"/>
      <c r="AD793" s="2"/>
    </row>
    <row r="794" spans="1:30">
      <c r="A794" s="5">
        <v>15264.606299999999</v>
      </c>
      <c r="B794" s="3">
        <v>-517.90185499999995</v>
      </c>
      <c r="F794" s="2">
        <v>-121.90457499999999</v>
      </c>
      <c r="G794" s="2">
        <v>36.79251</v>
      </c>
      <c r="H794" s="3">
        <v>15286.903652000001</v>
      </c>
      <c r="I794" s="3">
        <v>161.02391399999999</v>
      </c>
      <c r="J794">
        <v>2.0504999999999999E-2</v>
      </c>
      <c r="K794" t="e">
        <f>VLOOKUP(A794,Channel_xs_widths!$D$2:$E$279,2,FALSE)</f>
        <v>#N/A</v>
      </c>
      <c r="Q794" s="5"/>
      <c r="R794" s="3"/>
      <c r="U794" s="16"/>
      <c r="V794" s="2"/>
      <c r="W794" s="5"/>
      <c r="AB794" s="3"/>
      <c r="AC794" s="2"/>
      <c r="AD794" s="2"/>
    </row>
    <row r="795" spans="1:30">
      <c r="A795" s="5">
        <v>15275.770200000001</v>
      </c>
      <c r="B795" s="3">
        <v>-518.09512299999994</v>
      </c>
      <c r="F795" s="2">
        <v>-121.90451899999999</v>
      </c>
      <c r="G795" s="2">
        <v>36.79242</v>
      </c>
      <c r="H795" s="3">
        <v>15298.069183</v>
      </c>
      <c r="I795" s="3">
        <v>152.93215799999999</v>
      </c>
      <c r="J795">
        <v>3.3017999999999999E-2</v>
      </c>
      <c r="K795" t="e">
        <f>VLOOKUP(A795,Channel_xs_widths!$D$2:$E$279,2,FALSE)</f>
        <v>#N/A</v>
      </c>
      <c r="Q795" s="5"/>
      <c r="R795" s="3"/>
      <c r="U795" s="16"/>
      <c r="V795" s="2"/>
      <c r="W795" s="5"/>
      <c r="AB795" s="3"/>
      <c r="AC795" s="2"/>
      <c r="AD795" s="2"/>
    </row>
    <row r="796" spans="1:30">
      <c r="A796" s="5">
        <v>15309.2618</v>
      </c>
      <c r="B796" s="3">
        <v>-519.37628199999995</v>
      </c>
      <c r="F796" s="2">
        <v>-121.904352</v>
      </c>
      <c r="G796" s="2">
        <v>36.792149999999999</v>
      </c>
      <c r="H796" s="3">
        <v>15331.585268000001</v>
      </c>
      <c r="I796" s="3">
        <v>152.93204</v>
      </c>
      <c r="J796">
        <v>3.8253000000000002E-2</v>
      </c>
      <c r="K796" t="e">
        <f>VLOOKUP(A796,Channel_xs_widths!$D$2:$E$279,2,FALSE)</f>
        <v>#N/A</v>
      </c>
      <c r="Q796" s="5"/>
      <c r="R796" s="3"/>
      <c r="U796" s="16"/>
      <c r="V796" s="2"/>
      <c r="W796" s="5"/>
      <c r="AB796" s="3"/>
      <c r="AC796" s="2"/>
      <c r="AD796" s="2"/>
    </row>
    <row r="797" spans="1:30">
      <c r="A797" s="5">
        <v>15309.2618</v>
      </c>
      <c r="B797" s="3">
        <v>-519.37628199999995</v>
      </c>
      <c r="F797" s="2">
        <v>-121.904352</v>
      </c>
      <c r="G797" s="2">
        <v>36.792149999999999</v>
      </c>
      <c r="H797" s="3">
        <v>15331.585268000001</v>
      </c>
      <c r="I797" s="3">
        <v>140.220651</v>
      </c>
      <c r="J797">
        <v>2.4937000000000001E-2</v>
      </c>
      <c r="K797" t="e">
        <f>VLOOKUP(A797,Channel_xs_widths!$D$2:$E$279,2,FALSE)</f>
        <v>#N/A</v>
      </c>
      <c r="Q797" s="5"/>
      <c r="R797" s="3"/>
      <c r="U797" s="16"/>
      <c r="V797" s="2"/>
      <c r="W797" s="5"/>
      <c r="AB797" s="3"/>
      <c r="AC797" s="2"/>
      <c r="AD797" s="2"/>
    </row>
    <row r="798" spans="1:30">
      <c r="A798" s="5">
        <v>15342.7534</v>
      </c>
      <c r="B798" s="3">
        <v>-520.211456</v>
      </c>
      <c r="F798" s="2">
        <v>-121.904185</v>
      </c>
      <c r="G798" s="2">
        <v>36.791879999999999</v>
      </c>
      <c r="H798" s="3">
        <v>15365.087292</v>
      </c>
      <c r="I798" s="3">
        <v>152.93186299999999</v>
      </c>
      <c r="J798">
        <v>3.2829999999999998E-2</v>
      </c>
      <c r="K798" t="e">
        <f>VLOOKUP(A798,Channel_xs_widths!$D$2:$E$279,2,FALSE)</f>
        <v>#N/A</v>
      </c>
      <c r="Q798" s="5"/>
      <c r="R798" s="3"/>
      <c r="U798" s="16"/>
      <c r="V798" s="2"/>
      <c r="W798" s="5"/>
      <c r="AB798" s="3"/>
      <c r="AC798" s="2"/>
      <c r="AD798" s="2"/>
    </row>
    <row r="799" spans="1:30">
      <c r="A799" s="5">
        <v>15353.917299999999</v>
      </c>
      <c r="B799" s="3">
        <v>-520.84232599999996</v>
      </c>
      <c r="F799" s="2">
        <v>-121.904129</v>
      </c>
      <c r="G799" s="2">
        <v>36.791789000000001</v>
      </c>
      <c r="H799" s="3">
        <v>15376.268979</v>
      </c>
      <c r="I799" s="3">
        <v>152.93174500000001</v>
      </c>
      <c r="J799">
        <v>5.8319000000000003E-2</v>
      </c>
      <c r="K799" t="e">
        <f>VLOOKUP(A799,Channel_xs_widths!$D$2:$E$279,2,FALSE)</f>
        <v>#N/A</v>
      </c>
      <c r="Q799" s="5"/>
      <c r="R799" s="3"/>
      <c r="U799" s="16"/>
      <c r="V799" s="2"/>
      <c r="W799" s="5"/>
      <c r="AB799" s="3"/>
      <c r="AC799" s="2"/>
      <c r="AD799" s="2"/>
    </row>
    <row r="800" spans="1:30">
      <c r="A800" s="5">
        <v>15374.982099999999</v>
      </c>
      <c r="B800" s="3">
        <v>-522.091003</v>
      </c>
      <c r="F800" s="2">
        <v>-121.904055</v>
      </c>
      <c r="G800" s="2">
        <v>36.791609000000001</v>
      </c>
      <c r="H800" s="3">
        <v>15397.370800999999</v>
      </c>
      <c r="I800" s="3">
        <v>161.023414</v>
      </c>
      <c r="J800">
        <v>4.6738000000000002E-2</v>
      </c>
      <c r="K800">
        <f>VLOOKUP(A800,Channel_xs_widths!$D$2:$E$279,2,FALSE)</f>
        <v>274.86674923599998</v>
      </c>
      <c r="Q800" s="5"/>
      <c r="R800" s="3"/>
      <c r="U800" s="16"/>
      <c r="V800" s="2"/>
      <c r="W800" s="5"/>
      <c r="AB800" s="3"/>
      <c r="AC800" s="2"/>
      <c r="AD800" s="2"/>
    </row>
    <row r="801" spans="1:30">
      <c r="A801" s="5">
        <v>15385.5146</v>
      </c>
      <c r="B801" s="3">
        <v>-522.31913199999997</v>
      </c>
      <c r="F801" s="2">
        <v>-121.90401799999999</v>
      </c>
      <c r="G801" s="2">
        <v>36.791519000000001</v>
      </c>
      <c r="H801" s="3">
        <v>15407.905696</v>
      </c>
      <c r="I801" s="3">
        <v>161.02335199999999</v>
      </c>
      <c r="J801">
        <v>1.8658000000000001E-2</v>
      </c>
      <c r="K801" t="e">
        <f>VLOOKUP(A801,Channel_xs_widths!$D$2:$E$279,2,FALSE)</f>
        <v>#N/A</v>
      </c>
      <c r="Q801" s="5"/>
      <c r="R801" s="3"/>
      <c r="U801" s="16"/>
      <c r="V801" s="2"/>
      <c r="W801" s="5"/>
      <c r="AB801" s="3"/>
      <c r="AC801" s="2"/>
      <c r="AD801" s="2"/>
    </row>
    <row r="802" spans="1:30">
      <c r="A802" s="5">
        <v>15406.579400000001</v>
      </c>
      <c r="B802" s="3">
        <v>-522.68055600000002</v>
      </c>
      <c r="C802" t="s">
        <v>5</v>
      </c>
      <c r="F802" s="2">
        <v>-121.903944</v>
      </c>
      <c r="G802" s="2">
        <v>36.791339000000001</v>
      </c>
      <c r="H802" s="3">
        <v>15428.973647999999</v>
      </c>
      <c r="I802" s="3">
        <v>161.02329</v>
      </c>
      <c r="J802">
        <v>1.8058000000000001E-2</v>
      </c>
      <c r="K802" t="e">
        <f>VLOOKUP(A802,Channel_xs_widths!$D$2:$E$279,2,FALSE)</f>
        <v>#N/A</v>
      </c>
      <c r="Q802" s="5"/>
      <c r="R802" s="3"/>
      <c r="U802" s="16"/>
      <c r="V802" s="2"/>
      <c r="W802" s="5"/>
      <c r="AB802" s="3"/>
      <c r="AC802" s="2"/>
      <c r="AD802" s="2"/>
    </row>
    <row r="803" spans="1:30">
      <c r="A803" s="5">
        <v>15438.1767</v>
      </c>
      <c r="B803" s="3">
        <v>-523.27011400000004</v>
      </c>
      <c r="C803" t="s">
        <v>6</v>
      </c>
      <c r="F803" s="2">
        <v>-121.90383300000001</v>
      </c>
      <c r="G803" s="2">
        <v>36.791068000000003</v>
      </c>
      <c r="H803" s="3">
        <v>15460.576435000001</v>
      </c>
      <c r="I803" s="3">
        <v>161.023188</v>
      </c>
      <c r="J803">
        <v>2.2398000000000001E-2</v>
      </c>
      <c r="K803" t="e">
        <f>VLOOKUP(A803,Channel_xs_widths!$D$2:$E$279,2,FALSE)</f>
        <v>#N/A</v>
      </c>
      <c r="Q803" s="5"/>
      <c r="R803" s="3"/>
      <c r="U803" s="16"/>
      <c r="V803" s="2"/>
      <c r="W803" s="5"/>
      <c r="AB803" s="3"/>
      <c r="AC803" s="2"/>
      <c r="AD803" s="2"/>
    </row>
    <row r="804" spans="1:30">
      <c r="A804" s="5">
        <v>15448.7091</v>
      </c>
      <c r="B804" s="3">
        <v>-523.62418600000001</v>
      </c>
      <c r="F804" s="2">
        <v>-121.903795</v>
      </c>
      <c r="G804" s="2">
        <v>36.790978000000003</v>
      </c>
      <c r="H804" s="3">
        <v>15471.114815999999</v>
      </c>
      <c r="I804" s="3">
        <v>161.02310499999999</v>
      </c>
      <c r="J804">
        <v>2.8896999999999999E-2</v>
      </c>
      <c r="K804" t="e">
        <f>VLOOKUP(A804,Channel_xs_widths!$D$2:$E$279,2,FALSE)</f>
        <v>#N/A</v>
      </c>
      <c r="Q804" s="5"/>
      <c r="R804" s="3"/>
      <c r="U804" s="16"/>
      <c r="V804" s="2"/>
      <c r="W804" s="5"/>
      <c r="AB804" s="3"/>
      <c r="AC804" s="2"/>
      <c r="AD804" s="2"/>
    </row>
    <row r="805" spans="1:30">
      <c r="A805" s="5">
        <v>15465.8727</v>
      </c>
      <c r="B805" s="3">
        <v>-524.07043499999997</v>
      </c>
      <c r="F805" s="2">
        <v>-121.903684</v>
      </c>
      <c r="G805" s="2">
        <v>36.790852000000001</v>
      </c>
      <c r="H805" s="3">
        <v>15488.2842</v>
      </c>
      <c r="I805" s="3">
        <v>143.98666299999999</v>
      </c>
      <c r="J805">
        <v>2.9073999999999999E-2</v>
      </c>
      <c r="K805" t="e">
        <f>VLOOKUP(A805,Channel_xs_widths!$D$2:$E$279,2,FALSE)</f>
        <v>#N/A</v>
      </c>
      <c r="Q805" s="5"/>
      <c r="R805" s="3"/>
      <c r="U805" s="16"/>
      <c r="V805" s="2"/>
      <c r="W805" s="5"/>
      <c r="AB805" s="3"/>
      <c r="AC805" s="2"/>
      <c r="AD805" s="2"/>
    </row>
    <row r="806" spans="1:30">
      <c r="A806" s="5">
        <v>15473.228499999999</v>
      </c>
      <c r="B806" s="3">
        <v>-524.33705399999997</v>
      </c>
      <c r="F806" s="2">
        <v>-121.90363600000001</v>
      </c>
      <c r="G806" s="2">
        <v>36.790798000000002</v>
      </c>
      <c r="H806" s="3">
        <v>15495.644855</v>
      </c>
      <c r="I806" s="3">
        <v>143.98658499999999</v>
      </c>
      <c r="J806">
        <v>3.6847999999999999E-2</v>
      </c>
      <c r="K806" t="e">
        <f>VLOOKUP(A806,Channel_xs_widths!$D$2:$E$279,2,FALSE)</f>
        <v>#N/A</v>
      </c>
      <c r="Q806" s="5"/>
      <c r="R806" s="3"/>
      <c r="U806" s="16"/>
      <c r="V806" s="2"/>
      <c r="W806" s="5"/>
      <c r="AB806" s="3"/>
      <c r="AC806" s="2"/>
      <c r="AD806" s="2"/>
    </row>
    <row r="807" spans="1:30">
      <c r="A807" s="5">
        <v>15510.0077</v>
      </c>
      <c r="B807" s="3">
        <v>-525.69671600000004</v>
      </c>
      <c r="F807" s="2">
        <v>-121.903398</v>
      </c>
      <c r="G807" s="2">
        <v>36.790528000000002</v>
      </c>
      <c r="H807" s="3">
        <v>15532.449128</v>
      </c>
      <c r="I807" s="3">
        <v>143.98644400000001</v>
      </c>
      <c r="J807">
        <v>3.6955000000000002E-2</v>
      </c>
      <c r="K807" t="e">
        <f>VLOOKUP(A807,Channel_xs_widths!$D$2:$E$279,2,FALSE)</f>
        <v>#N/A</v>
      </c>
      <c r="Q807" s="5"/>
      <c r="R807" s="3"/>
      <c r="U807" s="16"/>
      <c r="V807" s="2"/>
      <c r="W807" s="5"/>
      <c r="AB807" s="3"/>
      <c r="AC807" s="2"/>
      <c r="AD807" s="2"/>
    </row>
    <row r="808" spans="1:30">
      <c r="A808" s="5">
        <v>15517.363499999999</v>
      </c>
      <c r="B808" s="3">
        <v>-525.96807899999999</v>
      </c>
      <c r="F808" s="2">
        <v>-121.90335</v>
      </c>
      <c r="G808" s="2">
        <v>36.790474000000003</v>
      </c>
      <c r="H808" s="3">
        <v>15539.809966999999</v>
      </c>
      <c r="I808" s="3">
        <v>143.98630299999999</v>
      </c>
      <c r="J808">
        <v>2.1742000000000001E-2</v>
      </c>
      <c r="K808" t="e">
        <f>VLOOKUP(A808,Channel_xs_widths!$D$2:$E$279,2,FALSE)</f>
        <v>#N/A</v>
      </c>
      <c r="Q808" s="5"/>
      <c r="R808" s="3"/>
      <c r="U808" s="16"/>
      <c r="V808" s="2"/>
      <c r="W808" s="5"/>
      <c r="AB808" s="3"/>
      <c r="AC808" s="2"/>
      <c r="AD808" s="2"/>
    </row>
    <row r="809" spans="1:30">
      <c r="A809" s="5">
        <v>15534.527099999999</v>
      </c>
      <c r="B809" s="3">
        <v>-526.22981800000002</v>
      </c>
      <c r="F809" s="2">
        <v>-121.903239</v>
      </c>
      <c r="G809" s="2">
        <v>36.790346999999997</v>
      </c>
      <c r="H809" s="3">
        <v>15556.975585</v>
      </c>
      <c r="I809" s="3">
        <v>143.98622499999999</v>
      </c>
      <c r="J809">
        <v>1.9143E-2</v>
      </c>
      <c r="K809" t="e">
        <f>VLOOKUP(A809,Channel_xs_widths!$D$2:$E$279,2,FALSE)</f>
        <v>#N/A</v>
      </c>
      <c r="Q809" s="5"/>
      <c r="R809" s="3"/>
      <c r="U809" s="16"/>
      <c r="V809" s="2"/>
      <c r="W809" s="5"/>
      <c r="AB809" s="3"/>
      <c r="AC809" s="2"/>
      <c r="AD809" s="2"/>
    </row>
    <row r="810" spans="1:30">
      <c r="A810" s="5">
        <v>15544.602500000001</v>
      </c>
      <c r="B810" s="3">
        <v>-526.48952499999996</v>
      </c>
      <c r="F810" s="2">
        <v>-121.90322500000001</v>
      </c>
      <c r="G810" s="2">
        <v>36.790256999999997</v>
      </c>
      <c r="H810" s="3">
        <v>15567.054298999999</v>
      </c>
      <c r="I810" s="3">
        <v>172.265017</v>
      </c>
      <c r="J810">
        <v>3.2576000000000001E-2</v>
      </c>
      <c r="K810" t="e">
        <f>VLOOKUP(A810,Channel_xs_widths!$D$2:$E$279,2,FALSE)</f>
        <v>#N/A</v>
      </c>
      <c r="Q810" s="5"/>
      <c r="R810" s="3"/>
      <c r="U810" s="16"/>
      <c r="V810" s="2"/>
      <c r="W810" s="5"/>
      <c r="AB810" s="3"/>
      <c r="AC810" s="2"/>
      <c r="AD810" s="2"/>
    </row>
    <row r="811" spans="1:30">
      <c r="A811" s="5">
        <v>15574.828600000001</v>
      </c>
      <c r="B811" s="3">
        <v>-527.54269399999998</v>
      </c>
      <c r="F811" s="2">
        <v>-121.903183</v>
      </c>
      <c r="G811" s="2">
        <v>36.789987000000004</v>
      </c>
      <c r="H811" s="3">
        <v>15597.298742999999</v>
      </c>
      <c r="I811" s="3">
        <v>172.26498599999999</v>
      </c>
      <c r="J811">
        <v>2.9198999999999999E-2</v>
      </c>
      <c r="K811">
        <f>VLOOKUP(A811,Channel_xs_widths!$D$2:$E$279,2,FALSE)</f>
        <v>155.08807265900001</v>
      </c>
      <c r="Q811" s="5"/>
      <c r="R811" s="3"/>
      <c r="U811" s="16"/>
      <c r="V811" s="2"/>
      <c r="W811" s="5"/>
      <c r="AB811" s="3"/>
      <c r="AC811" s="2"/>
      <c r="AD811" s="2"/>
    </row>
    <row r="812" spans="1:30">
      <c r="A812" s="5">
        <v>15605.054700000001</v>
      </c>
      <c r="B812" s="3">
        <v>-528.25466200000005</v>
      </c>
      <c r="F812" s="2">
        <v>-121.903142</v>
      </c>
      <c r="G812" s="2">
        <v>36.789717000000003</v>
      </c>
      <c r="H812" s="3">
        <v>15627.533229000001</v>
      </c>
      <c r="I812" s="3">
        <v>172.26494</v>
      </c>
      <c r="J812">
        <v>2.545E-2</v>
      </c>
      <c r="K812" t="e">
        <f>VLOOKUP(A812,Channel_xs_widths!$D$2:$E$279,2,FALSE)</f>
        <v>#N/A</v>
      </c>
      <c r="Q812" s="5"/>
      <c r="R812" s="3"/>
      <c r="U812" s="16"/>
      <c r="V812" s="2"/>
      <c r="W812" s="5"/>
      <c r="AB812" s="3"/>
      <c r="AC812" s="2"/>
      <c r="AD812" s="2"/>
    </row>
    <row r="813" spans="1:30">
      <c r="A813" s="5">
        <v>15615.1301</v>
      </c>
      <c r="B813" s="3">
        <v>-528.56835899999999</v>
      </c>
      <c r="F813" s="2">
        <v>-121.903128</v>
      </c>
      <c r="G813" s="2">
        <v>36.789625999999998</v>
      </c>
      <c r="H813" s="3">
        <v>15637.613479</v>
      </c>
      <c r="I813" s="3">
        <v>172.26490999999999</v>
      </c>
      <c r="J813">
        <v>2.4798000000000001E-2</v>
      </c>
      <c r="K813" t="e">
        <f>VLOOKUP(A813,Channel_xs_widths!$D$2:$E$279,2,FALSE)</f>
        <v>#N/A</v>
      </c>
      <c r="Q813" s="5"/>
      <c r="R813" s="3"/>
      <c r="U813" s="16"/>
      <c r="V813" s="2"/>
      <c r="W813" s="5"/>
      <c r="AB813" s="3"/>
      <c r="AC813" s="2"/>
      <c r="AD813" s="2"/>
    </row>
    <row r="814" spans="1:30">
      <c r="A814" s="5">
        <v>15635.127200000001</v>
      </c>
      <c r="B814" s="3">
        <v>-529.00038700000005</v>
      </c>
      <c r="F814" s="2">
        <v>-121.903128</v>
      </c>
      <c r="G814" s="2">
        <v>36.789445999999998</v>
      </c>
      <c r="H814" s="3">
        <v>15657.615311</v>
      </c>
      <c r="I814" s="3">
        <v>179.34305599999999</v>
      </c>
      <c r="J814">
        <v>1.2167000000000001E-2</v>
      </c>
      <c r="K814" t="e">
        <f>VLOOKUP(A814,Channel_xs_widths!$D$2:$E$279,2,FALSE)</f>
        <v>#N/A</v>
      </c>
      <c r="Q814" s="5"/>
      <c r="R814" s="3"/>
      <c r="U814" s="16"/>
      <c r="V814" s="2"/>
      <c r="W814" s="5"/>
      <c r="AB814" s="3"/>
      <c r="AC814" s="2"/>
      <c r="AD814" s="2"/>
    </row>
    <row r="815" spans="1:30">
      <c r="A815" s="5">
        <v>15665.123</v>
      </c>
      <c r="B815" s="3">
        <v>-529.17663600000003</v>
      </c>
      <c r="F815" s="2">
        <v>-121.903128</v>
      </c>
      <c r="G815" s="2">
        <v>36.789175999999998</v>
      </c>
      <c r="H815" s="3">
        <v>15687.611577</v>
      </c>
      <c r="I815" s="3">
        <v>179.34305900000001</v>
      </c>
      <c r="J815">
        <v>1.6479000000000001E-2</v>
      </c>
      <c r="K815" t="e">
        <f>VLOOKUP(A815,Channel_xs_widths!$D$2:$E$279,2,FALSE)</f>
        <v>#N/A</v>
      </c>
      <c r="Q815" s="5"/>
      <c r="R815" s="3"/>
      <c r="U815" s="16"/>
      <c r="V815" s="2"/>
      <c r="W815" s="5"/>
      <c r="AB815" s="3"/>
      <c r="AC815" s="2"/>
      <c r="AD815" s="2"/>
    </row>
    <row r="816" spans="1:30">
      <c r="A816" s="5">
        <v>15675.1216</v>
      </c>
      <c r="B816" s="3">
        <v>-529.65946499999995</v>
      </c>
      <c r="F816" s="2">
        <v>-121.903128</v>
      </c>
      <c r="G816" s="2">
        <v>36.789085999999998</v>
      </c>
      <c r="H816" s="3">
        <v>15697.621811000001</v>
      </c>
      <c r="I816" s="3">
        <v>179.343062</v>
      </c>
      <c r="J816">
        <v>4.2412999999999999E-2</v>
      </c>
      <c r="K816" t="e">
        <f>VLOOKUP(A816,Channel_xs_widths!$D$2:$E$279,2,FALSE)</f>
        <v>#N/A</v>
      </c>
      <c r="Q816" s="5"/>
      <c r="R816" s="3"/>
      <c r="U816" s="16"/>
      <c r="V816" s="2"/>
      <c r="W816" s="5"/>
      <c r="AB816" s="3"/>
      <c r="AC816" s="2"/>
      <c r="AD816" s="2"/>
    </row>
    <row r="817" spans="1:30">
      <c r="A817" s="5">
        <v>15695.118700000001</v>
      </c>
      <c r="B817" s="3">
        <v>-530.44885299999999</v>
      </c>
      <c r="F817" s="2">
        <v>-121.903128</v>
      </c>
      <c r="G817" s="2">
        <v>36.788905</v>
      </c>
      <c r="H817" s="3">
        <v>15717.634549</v>
      </c>
      <c r="I817" s="3">
        <v>179.343064</v>
      </c>
      <c r="J817">
        <v>1.6840999999999998E-2</v>
      </c>
      <c r="K817" t="e">
        <f>VLOOKUP(A817,Channel_xs_widths!$D$2:$E$279,2,FALSE)</f>
        <v>#N/A</v>
      </c>
      <c r="Q817" s="5"/>
      <c r="R817" s="3"/>
      <c r="U817" s="16"/>
      <c r="V817" s="2"/>
      <c r="W817" s="5"/>
      <c r="AB817" s="3"/>
      <c r="AC817" s="2"/>
      <c r="AD817" s="2"/>
    </row>
    <row r="818" spans="1:30">
      <c r="A818" s="5">
        <v>15725.1145</v>
      </c>
      <c r="B818" s="3">
        <v>-530.50140399999998</v>
      </c>
      <c r="E818" s="16" t="s">
        <v>7</v>
      </c>
      <c r="F818" s="2">
        <v>-121.903128</v>
      </c>
      <c r="G818" s="2">
        <v>36.788634999999999</v>
      </c>
      <c r="H818" s="3">
        <v>15747.630341</v>
      </c>
      <c r="I818" s="3">
        <v>179.34306799999999</v>
      </c>
      <c r="J818">
        <v>1.7257999999999999E-2</v>
      </c>
      <c r="K818" t="e">
        <f>VLOOKUP(A818,Channel_xs_widths!$D$2:$E$279,2,FALSE)</f>
        <v>#N/A</v>
      </c>
      <c r="Q818" s="5"/>
      <c r="R818" s="3"/>
      <c r="U818" s="16"/>
      <c r="V818" s="2"/>
      <c r="W818" s="5"/>
      <c r="AB818" s="3"/>
      <c r="AC818" s="2"/>
      <c r="AD818" s="2"/>
    </row>
    <row r="819" spans="1:30">
      <c r="A819" s="5">
        <v>15755.110199999999</v>
      </c>
      <c r="B819" s="3">
        <v>-531.48417199999994</v>
      </c>
      <c r="C819" t="s">
        <v>7</v>
      </c>
      <c r="F819" s="2">
        <v>-121.903128</v>
      </c>
      <c r="G819" s="2">
        <v>36.788364999999999</v>
      </c>
      <c r="H819" s="3">
        <v>15777.642180000001</v>
      </c>
      <c r="I819" s="3">
        <v>179.34307200000001</v>
      </c>
      <c r="J819">
        <v>1.1860000000000001E-2</v>
      </c>
      <c r="K819">
        <f>VLOOKUP(A819,Channel_xs_widths!$D$2:$E$279,2,FALSE)</f>
        <v>202.567791261</v>
      </c>
      <c r="Q819" s="5"/>
      <c r="R819" s="3"/>
      <c r="U819" s="16"/>
      <c r="V819" s="2"/>
      <c r="W819" s="5"/>
      <c r="AB819" s="3"/>
      <c r="AC819" s="2"/>
      <c r="AD819" s="2"/>
    </row>
    <row r="820" spans="1:30">
      <c r="A820" s="5">
        <v>15785.106</v>
      </c>
      <c r="B820" s="3">
        <v>-531.21291099999996</v>
      </c>
      <c r="F820" s="2">
        <v>-121.903128</v>
      </c>
      <c r="G820" s="2">
        <v>36.788094000000001</v>
      </c>
      <c r="H820" s="3">
        <v>15807.639149000001</v>
      </c>
      <c r="I820" s="3">
        <v>179.343076</v>
      </c>
      <c r="J820">
        <v>4.3999999999999999E-5</v>
      </c>
      <c r="K820" t="e">
        <f>VLOOKUP(A820,Channel_xs_widths!$D$2:$E$279,2,FALSE)</f>
        <v>#N/A</v>
      </c>
      <c r="Q820" s="5"/>
      <c r="R820" s="3"/>
      <c r="U820" s="16"/>
      <c r="V820" s="2"/>
      <c r="W820" s="5"/>
      <c r="AB820" s="3"/>
      <c r="AC820" s="2"/>
      <c r="AD820" s="2"/>
    </row>
    <row r="821" spans="1:30">
      <c r="A821" s="5">
        <v>15795.104600000001</v>
      </c>
      <c r="B821" s="3">
        <v>-531.48242200000004</v>
      </c>
      <c r="F821" s="2">
        <v>-121.903128</v>
      </c>
      <c r="G821" s="2">
        <v>36.788004000000001</v>
      </c>
      <c r="H821" s="3">
        <v>15817.641361</v>
      </c>
      <c r="I821" s="3">
        <v>179.34307899999999</v>
      </c>
      <c r="J821">
        <v>2.5323999999999999E-2</v>
      </c>
      <c r="K821" t="e">
        <f>VLOOKUP(A821,Channel_xs_widths!$D$2:$E$279,2,FALSE)</f>
        <v>#N/A</v>
      </c>
      <c r="Q821" s="5"/>
      <c r="R821" s="3"/>
      <c r="U821" s="16"/>
      <c r="V821" s="2"/>
      <c r="W821" s="5"/>
      <c r="AB821" s="3"/>
      <c r="AC821" s="2"/>
      <c r="AD821" s="2"/>
    </row>
    <row r="822" spans="1:30">
      <c r="A822" s="5">
        <v>15815.101699999999</v>
      </c>
      <c r="B822" s="3">
        <v>-531.97251400000005</v>
      </c>
      <c r="D822" t="s">
        <v>7</v>
      </c>
      <c r="F822" s="2">
        <v>-121.903128</v>
      </c>
      <c r="G822" s="2">
        <v>36.787824000000001</v>
      </c>
      <c r="H822" s="3">
        <v>15837.644527</v>
      </c>
      <c r="I822" s="3">
        <v>179.34308100000001</v>
      </c>
      <c r="J822">
        <v>1.7895000000000001E-2</v>
      </c>
      <c r="K822" t="e">
        <f>VLOOKUP(A822,Channel_xs_widths!$D$2:$E$279,2,FALSE)</f>
        <v>#N/A</v>
      </c>
      <c r="Q822" s="5"/>
      <c r="R822" s="3"/>
      <c r="U822" s="16"/>
      <c r="V822" s="2"/>
      <c r="W822" s="5"/>
      <c r="AB822" s="3"/>
      <c r="AC822" s="2"/>
      <c r="AD822" s="2"/>
    </row>
    <row r="823" spans="1:30">
      <c r="A823" s="5">
        <v>15845.0975</v>
      </c>
      <c r="B823" s="3">
        <v>-532.37703499999998</v>
      </c>
      <c r="F823" s="2">
        <v>-121.903128</v>
      </c>
      <c r="G823" s="2">
        <v>36.787554</v>
      </c>
      <c r="H823" s="3">
        <v>15867.642994</v>
      </c>
      <c r="I823" s="3">
        <v>179.343084</v>
      </c>
      <c r="J823">
        <v>1.1013E-2</v>
      </c>
      <c r="K823" t="e">
        <f>VLOOKUP(A823,Channel_xs_widths!$D$2:$E$279,2,FALSE)</f>
        <v>#N/A</v>
      </c>
      <c r="Q823" s="5"/>
      <c r="R823" s="3"/>
      <c r="U823" s="16"/>
      <c r="V823" s="2"/>
      <c r="W823" s="5"/>
      <c r="AB823" s="3"/>
      <c r="AC823" s="2"/>
      <c r="AD823" s="2"/>
    </row>
    <row r="824" spans="1:30">
      <c r="A824" s="5">
        <v>15875.093199999999</v>
      </c>
      <c r="B824" s="3">
        <v>-532.63317900000004</v>
      </c>
      <c r="F824" s="2">
        <v>-121.903128</v>
      </c>
      <c r="G824" s="2">
        <v>36.787283000000002</v>
      </c>
      <c r="H824" s="3">
        <v>15897.639826000001</v>
      </c>
      <c r="I824" s="3">
        <v>179.34308799999999</v>
      </c>
      <c r="J824">
        <v>8.0909999999999992E-3</v>
      </c>
      <c r="K824" t="e">
        <f>VLOOKUP(A824,Channel_xs_widths!$D$2:$E$279,2,FALSE)</f>
        <v>#N/A</v>
      </c>
      <c r="Q824" s="5"/>
      <c r="R824" s="3"/>
      <c r="U824" s="16"/>
      <c r="V824" s="2"/>
      <c r="W824" s="5"/>
      <c r="AB824" s="3"/>
      <c r="AC824" s="2"/>
      <c r="AD824" s="2"/>
    </row>
    <row r="825" spans="1:30">
      <c r="A825" s="5">
        <v>15905.088900000001</v>
      </c>
      <c r="B825" s="3">
        <v>-532.86242700000003</v>
      </c>
      <c r="F825" s="2">
        <v>-121.903128</v>
      </c>
      <c r="G825" s="2">
        <v>36.787013000000002</v>
      </c>
      <c r="H825" s="3">
        <v>15927.636439</v>
      </c>
      <c r="I825" s="3">
        <v>179.34309200000001</v>
      </c>
      <c r="J825">
        <v>8.7539999999999996E-3</v>
      </c>
      <c r="K825" t="e">
        <f>VLOOKUP(A825,Channel_xs_widths!$D$2:$E$279,2,FALSE)</f>
        <v>#N/A</v>
      </c>
      <c r="Q825" s="5"/>
      <c r="R825" s="3"/>
      <c r="U825" s="16"/>
      <c r="V825" s="2"/>
      <c r="W825" s="5"/>
      <c r="AB825" s="3"/>
      <c r="AC825" s="2"/>
      <c r="AD825" s="2"/>
    </row>
    <row r="826" spans="1:30">
      <c r="A826" s="5">
        <v>15915.0875</v>
      </c>
      <c r="B826" s="3">
        <v>-532.98327600000005</v>
      </c>
      <c r="F826" s="2">
        <v>-121.903128</v>
      </c>
      <c r="G826" s="2">
        <v>36.786923000000002</v>
      </c>
      <c r="H826" s="3">
        <v>15937.635748999999</v>
      </c>
      <c r="I826" s="3">
        <v>179.34309500000001</v>
      </c>
      <c r="J826">
        <v>1.8152000000000001E-2</v>
      </c>
      <c r="K826" t="e">
        <f>VLOOKUP(A826,Channel_xs_widths!$D$2:$E$279,2,FALSE)</f>
        <v>#N/A</v>
      </c>
      <c r="Q826" s="5"/>
      <c r="R826" s="3"/>
      <c r="U826" s="16"/>
      <c r="V826" s="2"/>
      <c r="W826" s="5"/>
      <c r="AB826" s="3"/>
      <c r="AC826" s="2"/>
      <c r="AD826" s="2"/>
    </row>
    <row r="827" spans="1:30">
      <c r="A827" s="5">
        <v>15935.1831</v>
      </c>
      <c r="B827" s="3">
        <v>-533.40869099999998</v>
      </c>
      <c r="F827" s="2">
        <v>-121.90315</v>
      </c>
      <c r="G827" s="2">
        <v>36.786741999999997</v>
      </c>
      <c r="H827" s="3">
        <v>15957.735833999999</v>
      </c>
      <c r="I827" s="3">
        <v>185.01620600000001</v>
      </c>
      <c r="J827">
        <v>2.2350999999999999E-2</v>
      </c>
      <c r="K827" t="e">
        <f>VLOOKUP(A827,Channel_xs_widths!$D$2:$E$279,2,FALSE)</f>
        <v>#N/A</v>
      </c>
      <c r="Q827" s="5"/>
      <c r="R827" s="3"/>
      <c r="U827" s="16"/>
      <c r="V827" s="2"/>
      <c r="W827" s="5"/>
      <c r="AB827" s="3"/>
      <c r="AC827" s="2"/>
      <c r="AD827" s="2"/>
    </row>
    <row r="828" spans="1:30">
      <c r="A828" s="5">
        <v>15965.326499999999</v>
      </c>
      <c r="B828" s="3">
        <v>-534.10617100000002</v>
      </c>
      <c r="F828" s="2">
        <v>-121.903183</v>
      </c>
      <c r="G828" s="2">
        <v>36.786472000000003</v>
      </c>
      <c r="H828" s="3">
        <v>15987.887278</v>
      </c>
      <c r="I828" s="3">
        <v>185.01624200000001</v>
      </c>
      <c r="J828">
        <v>1.8929999999999999E-2</v>
      </c>
      <c r="K828">
        <f>VLOOKUP(A828,Channel_xs_widths!$D$2:$E$279,2,FALSE)</f>
        <v>239.673277789</v>
      </c>
      <c r="Q828" s="5"/>
      <c r="R828" s="3"/>
      <c r="U828" s="16"/>
      <c r="V828" s="2"/>
      <c r="W828" s="5"/>
      <c r="AB828" s="3"/>
      <c r="AC828" s="2"/>
      <c r="AD828" s="2"/>
    </row>
    <row r="829" spans="1:30">
      <c r="A829" s="5">
        <v>15995.469800000001</v>
      </c>
      <c r="B829" s="3">
        <v>-534.54989</v>
      </c>
      <c r="F829" s="2">
        <v>-121.903217</v>
      </c>
      <c r="G829" s="2">
        <v>36.786202000000003</v>
      </c>
      <c r="H829" s="3">
        <v>16018.033917999999</v>
      </c>
      <c r="I829" s="3">
        <v>185.01628700000001</v>
      </c>
      <c r="J829">
        <v>2.4726000000000001E-2</v>
      </c>
      <c r="K829" t="e">
        <f>VLOOKUP(A829,Channel_xs_widths!$D$2:$E$279,2,FALSE)</f>
        <v>#N/A</v>
      </c>
      <c r="Q829" s="5"/>
      <c r="R829" s="3"/>
      <c r="U829" s="16"/>
      <c r="V829" s="2"/>
      <c r="W829" s="5"/>
      <c r="AB829" s="3"/>
      <c r="AC829" s="2"/>
      <c r="AD829" s="2"/>
    </row>
    <row r="830" spans="1:30">
      <c r="A830" s="5">
        <v>16015.565399999999</v>
      </c>
      <c r="B830" s="3">
        <v>-535.348389</v>
      </c>
      <c r="F830" s="2">
        <v>-121.903239</v>
      </c>
      <c r="G830" s="2">
        <v>36.786020999999998</v>
      </c>
      <c r="H830" s="3">
        <v>16038.145358</v>
      </c>
      <c r="I830" s="3">
        <v>185.016323</v>
      </c>
      <c r="J830">
        <v>3.3239999999999999E-2</v>
      </c>
      <c r="K830" t="e">
        <f>VLOOKUP(A830,Channel_xs_widths!$D$2:$E$279,2,FALSE)</f>
        <v>#N/A</v>
      </c>
      <c r="Q830" s="5"/>
      <c r="R830" s="3"/>
      <c r="U830" s="16"/>
      <c r="V830" s="2"/>
      <c r="W830" s="5"/>
      <c r="AB830" s="3"/>
      <c r="AC830" s="2"/>
      <c r="AD830" s="2"/>
    </row>
    <row r="831" spans="1:30">
      <c r="A831" s="5">
        <v>16025.564</v>
      </c>
      <c r="B831" s="3">
        <v>-535.55023200000005</v>
      </c>
      <c r="F831" s="2">
        <v>-121.903239</v>
      </c>
      <c r="G831" s="2">
        <v>36.785930999999998</v>
      </c>
      <c r="H831" s="3">
        <v>16048.145972</v>
      </c>
      <c r="I831" s="3">
        <v>179.343177</v>
      </c>
      <c r="J831">
        <v>2.3480999999999998E-2</v>
      </c>
      <c r="K831" t="e">
        <f>VLOOKUP(A831,Channel_xs_widths!$D$2:$E$279,2,FALSE)</f>
        <v>#N/A</v>
      </c>
      <c r="Q831" s="5"/>
      <c r="R831" s="3"/>
      <c r="U831" s="16"/>
      <c r="V831" s="2"/>
      <c r="W831" s="5"/>
      <c r="AB831" s="3"/>
      <c r="AC831" s="2"/>
      <c r="AD831" s="2"/>
    </row>
    <row r="832" spans="1:30">
      <c r="A832" s="5">
        <v>16055.5597</v>
      </c>
      <c r="B832" s="3">
        <v>-536.28749600000003</v>
      </c>
      <c r="F832" s="2">
        <v>-121.903239</v>
      </c>
      <c r="G832" s="2">
        <v>36.785660999999998</v>
      </c>
      <c r="H832" s="3">
        <v>16078.150761000001</v>
      </c>
      <c r="I832" s="3">
        <v>179.34317999999999</v>
      </c>
      <c r="J832">
        <v>2.6296E-2</v>
      </c>
      <c r="K832" t="e">
        <f>VLOOKUP(A832,Channel_xs_widths!$D$2:$E$279,2,FALSE)</f>
        <v>#N/A</v>
      </c>
      <c r="Q832" s="5"/>
      <c r="R832" s="3"/>
      <c r="U832" s="16"/>
      <c r="V832" s="2"/>
      <c r="W832" s="5"/>
      <c r="AB832" s="3"/>
      <c r="AC832" s="2"/>
      <c r="AD832" s="2"/>
    </row>
    <row r="833" spans="1:30">
      <c r="A833" s="5">
        <v>16085.5555</v>
      </c>
      <c r="B833" s="3">
        <v>-537.12778700000001</v>
      </c>
      <c r="F833" s="2">
        <v>-121.903239</v>
      </c>
      <c r="G833" s="2">
        <v>36.785390999999997</v>
      </c>
      <c r="H833" s="3">
        <v>16108.158256999999</v>
      </c>
      <c r="I833" s="3">
        <v>179.34318400000001</v>
      </c>
      <c r="J833">
        <v>4.3553000000000001E-2</v>
      </c>
      <c r="K833" t="e">
        <f>VLOOKUP(A833,Channel_xs_widths!$D$2:$E$279,2,FALSE)</f>
        <v>#N/A</v>
      </c>
      <c r="Q833" s="5"/>
      <c r="R833" s="3"/>
      <c r="U833" s="16"/>
      <c r="V833" s="2"/>
      <c r="W833" s="5"/>
      <c r="AB833" s="3"/>
      <c r="AC833" s="2"/>
      <c r="AD833" s="2"/>
    </row>
    <row r="834" spans="1:30">
      <c r="A834" s="5">
        <v>16105.552600000001</v>
      </c>
      <c r="B834" s="3">
        <v>-538.46484399999997</v>
      </c>
      <c r="F834" s="2">
        <v>-121.903239</v>
      </c>
      <c r="G834" s="2">
        <v>36.785209999999999</v>
      </c>
      <c r="H834" s="3">
        <v>16128.200058</v>
      </c>
      <c r="I834" s="3">
        <v>179.343187</v>
      </c>
      <c r="J834">
        <v>7.2245000000000004E-2</v>
      </c>
      <c r="K834" t="e">
        <f>VLOOKUP(A834,Channel_xs_widths!$D$2:$E$279,2,FALSE)</f>
        <v>#N/A</v>
      </c>
      <c r="Q834" s="5"/>
      <c r="R834" s="3"/>
      <c r="U834" s="16"/>
      <c r="V834" s="2"/>
      <c r="W834" s="5"/>
      <c r="AB834" s="3"/>
      <c r="AC834" s="2"/>
      <c r="AD834" s="2"/>
    </row>
    <row r="835" spans="1:30">
      <c r="A835" s="5">
        <v>16116.0851</v>
      </c>
      <c r="B835" s="3">
        <v>-539.33340799999996</v>
      </c>
      <c r="F835" s="2">
        <v>-121.90327600000001</v>
      </c>
      <c r="G835" s="2">
        <v>36.785119999999999</v>
      </c>
      <c r="H835" s="3">
        <v>16138.768313</v>
      </c>
      <c r="I835" s="3">
        <v>197.66485800000001</v>
      </c>
      <c r="J835">
        <v>3.4585999999999999E-2</v>
      </c>
      <c r="K835" t="e">
        <f>VLOOKUP(A835,Channel_xs_widths!$D$2:$E$279,2,FALSE)</f>
        <v>#N/A</v>
      </c>
      <c r="Q835" s="5"/>
      <c r="R835" s="3"/>
      <c r="U835" s="16"/>
      <c r="V835" s="2"/>
      <c r="W835" s="5"/>
      <c r="AB835" s="3"/>
      <c r="AC835" s="2"/>
      <c r="AD835" s="2"/>
    </row>
    <row r="836" spans="1:30">
      <c r="A836" s="5">
        <v>16137.150100000001</v>
      </c>
      <c r="B836" s="3">
        <v>-539.55767800000001</v>
      </c>
      <c r="F836" s="2">
        <v>-121.90335</v>
      </c>
      <c r="G836" s="2">
        <v>36.784939999999999</v>
      </c>
      <c r="H836" s="3">
        <v>16159.834515</v>
      </c>
      <c r="I836" s="3">
        <v>197.66492400000001</v>
      </c>
      <c r="J836">
        <v>9.2420000000000002E-3</v>
      </c>
      <c r="K836" t="e">
        <f>VLOOKUP(A836,Channel_xs_widths!$D$2:$E$279,2,FALSE)</f>
        <v>#N/A</v>
      </c>
      <c r="Q836" s="5"/>
      <c r="R836" s="3"/>
      <c r="U836" s="16"/>
      <c r="V836" s="2"/>
      <c r="W836" s="5"/>
      <c r="AB836" s="3"/>
      <c r="AC836" s="2"/>
      <c r="AD836" s="2"/>
    </row>
    <row r="837" spans="1:30">
      <c r="A837" s="5">
        <v>16147.6826</v>
      </c>
      <c r="B837" s="3">
        <v>-539.62544800000001</v>
      </c>
      <c r="F837" s="2">
        <v>-121.903387</v>
      </c>
      <c r="G837" s="2">
        <v>36.784849999999999</v>
      </c>
      <c r="H837" s="3">
        <v>16170.367238999999</v>
      </c>
      <c r="I837" s="3">
        <v>197.66498899999999</v>
      </c>
      <c r="J837">
        <v>1.6417000000000001E-2</v>
      </c>
      <c r="K837" t="e">
        <f>VLOOKUP(A837,Channel_xs_widths!$D$2:$E$279,2,FALSE)</f>
        <v>#N/A</v>
      </c>
      <c r="Q837" s="5"/>
      <c r="R837" s="3"/>
      <c r="U837" s="16"/>
      <c r="V837" s="2"/>
      <c r="W837" s="5"/>
      <c r="AB837" s="3"/>
      <c r="AC837" s="2"/>
      <c r="AD837" s="2"/>
    </row>
    <row r="838" spans="1:30">
      <c r="A838" s="5">
        <v>16179.2801</v>
      </c>
      <c r="B838" s="3">
        <v>-540.24930800000004</v>
      </c>
      <c r="F838" s="2">
        <v>-121.903499</v>
      </c>
      <c r="G838" s="2">
        <v>36.784579999999998</v>
      </c>
      <c r="H838" s="3">
        <v>16201.97092</v>
      </c>
      <c r="I838" s="3">
        <v>197.665077</v>
      </c>
      <c r="J838">
        <v>2.7310000000000001E-2</v>
      </c>
      <c r="K838" t="e">
        <f>VLOOKUP(A838,Channel_xs_widths!$D$2:$E$279,2,FALSE)</f>
        <v>#N/A</v>
      </c>
      <c r="Q838" s="5"/>
      <c r="R838" s="3"/>
      <c r="U838" s="16"/>
      <c r="V838" s="2"/>
      <c r="W838" s="5"/>
      <c r="AB838" s="3"/>
      <c r="AC838" s="2"/>
      <c r="AD838" s="2"/>
    </row>
    <row r="839" spans="1:30">
      <c r="A839" s="5">
        <v>16200.3452</v>
      </c>
      <c r="B839" s="3">
        <v>-541.06363899999997</v>
      </c>
      <c r="F839" s="2">
        <v>-121.90357299999999</v>
      </c>
      <c r="G839" s="2">
        <v>36.784399000000001</v>
      </c>
      <c r="H839" s="3">
        <v>16223.051674</v>
      </c>
      <c r="I839" s="3">
        <v>197.665187</v>
      </c>
      <c r="J839">
        <v>3.2445000000000002E-2</v>
      </c>
      <c r="K839" t="e">
        <f>VLOOKUP(A839,Channel_xs_widths!$D$2:$E$279,2,FALSE)</f>
        <v>#N/A</v>
      </c>
      <c r="Q839" s="5"/>
      <c r="R839" s="3"/>
      <c r="U839" s="16"/>
      <c r="V839" s="2"/>
      <c r="W839" s="5"/>
      <c r="AB839" s="3"/>
      <c r="AC839" s="2"/>
      <c r="AD839" s="2"/>
    </row>
    <row r="840" spans="1:30">
      <c r="A840" s="5">
        <v>16210.343699999999</v>
      </c>
      <c r="B840" s="3">
        <v>-541.25718199999994</v>
      </c>
      <c r="F840" s="2">
        <v>-121.90357299999999</v>
      </c>
      <c r="G840" s="2">
        <v>36.784309</v>
      </c>
      <c r="H840" s="3">
        <v>16233.05212</v>
      </c>
      <c r="I840" s="3">
        <v>179.343402</v>
      </c>
      <c r="J840">
        <v>3.0268E-2</v>
      </c>
      <c r="K840" t="e">
        <f>VLOOKUP(A840,Channel_xs_widths!$D$2:$E$279,2,FALSE)</f>
        <v>#N/A</v>
      </c>
      <c r="Q840" s="5"/>
      <c r="R840" s="3"/>
      <c r="U840" s="16"/>
      <c r="V840" s="2"/>
      <c r="W840" s="5"/>
      <c r="AB840" s="3"/>
      <c r="AC840" s="2"/>
      <c r="AD840" s="2"/>
    </row>
    <row r="841" spans="1:30">
      <c r="A841" s="5">
        <v>16240.3395</v>
      </c>
      <c r="B841" s="3">
        <v>-542.27417000000003</v>
      </c>
      <c r="F841" s="2">
        <v>-121.90357299999999</v>
      </c>
      <c r="G841" s="2">
        <v>36.784039</v>
      </c>
      <c r="H841" s="3">
        <v>16263.065075</v>
      </c>
      <c r="I841" s="3">
        <v>179.34340499999999</v>
      </c>
      <c r="J841">
        <v>3.6355999999999999E-2</v>
      </c>
      <c r="K841" t="e">
        <f>VLOOKUP(A841,Channel_xs_widths!$D$2:$E$279,2,FALSE)</f>
        <v>#N/A</v>
      </c>
      <c r="Q841" s="5"/>
      <c r="R841" s="3"/>
      <c r="U841" s="16"/>
      <c r="V841" s="2"/>
      <c r="W841" s="5"/>
      <c r="AB841" s="3"/>
      <c r="AC841" s="2"/>
      <c r="AD841" s="2"/>
    </row>
    <row r="842" spans="1:30">
      <c r="A842" s="5">
        <v>16260.336600000001</v>
      </c>
      <c r="B842" s="3">
        <v>-543.07470699999999</v>
      </c>
      <c r="F842" s="2">
        <v>-121.90357299999999</v>
      </c>
      <c r="G842" s="2">
        <v>36.783859</v>
      </c>
      <c r="H842" s="3">
        <v>16283.078238</v>
      </c>
      <c r="I842" s="3">
        <v>179.34340800000001</v>
      </c>
      <c r="J842">
        <v>4.2261E-2</v>
      </c>
      <c r="K842" t="e">
        <f>VLOOKUP(A842,Channel_xs_widths!$D$2:$E$279,2,FALSE)</f>
        <v>#N/A</v>
      </c>
      <c r="Q842" s="5"/>
      <c r="R842" s="3"/>
      <c r="U842" s="16"/>
      <c r="V842" s="2"/>
      <c r="W842" s="5"/>
      <c r="AB842" s="3"/>
      <c r="AC842" s="2"/>
      <c r="AD842" s="2"/>
    </row>
    <row r="843" spans="1:30">
      <c r="A843" s="5">
        <v>16271.500700000001</v>
      </c>
      <c r="B843" s="3">
        <v>-543.59107500000005</v>
      </c>
      <c r="F843" s="2">
        <v>-121.903629</v>
      </c>
      <c r="G843" s="2">
        <v>36.783768000000002</v>
      </c>
      <c r="H843" s="3">
        <v>16294.254269999999</v>
      </c>
      <c r="I843" s="3">
        <v>205.75772900000001</v>
      </c>
      <c r="J843">
        <v>5.4054999999999999E-2</v>
      </c>
      <c r="K843" t="e">
        <f>VLOOKUP(A843,Channel_xs_widths!$D$2:$E$279,2,FALSE)</f>
        <v>#N/A</v>
      </c>
      <c r="Q843" s="5"/>
      <c r="R843" s="3"/>
      <c r="U843" s="16"/>
      <c r="V843" s="2"/>
      <c r="W843" s="5"/>
      <c r="AB843" s="3"/>
      <c r="AC843" s="2"/>
      <c r="AD843" s="2"/>
    </row>
    <row r="844" spans="1:30">
      <c r="A844" s="5">
        <v>16282.6648</v>
      </c>
      <c r="B844" s="3">
        <v>-544.281657</v>
      </c>
      <c r="F844" s="2">
        <v>-121.903684</v>
      </c>
      <c r="G844" s="2">
        <v>36.783678000000002</v>
      </c>
      <c r="H844" s="3">
        <v>16305.439705999999</v>
      </c>
      <c r="I844" s="3">
        <v>205.757791</v>
      </c>
      <c r="J844">
        <v>6.2767000000000003E-2</v>
      </c>
      <c r="K844" t="e">
        <f>VLOOKUP(A844,Channel_xs_widths!$D$2:$E$279,2,FALSE)</f>
        <v>#N/A</v>
      </c>
      <c r="Q844" s="5"/>
      <c r="R844" s="3"/>
      <c r="U844" s="16"/>
      <c r="V844" s="2"/>
      <c r="W844" s="5"/>
      <c r="AB844" s="3"/>
      <c r="AC844" s="2"/>
      <c r="AD844" s="2"/>
    </row>
    <row r="845" spans="1:30">
      <c r="A845" s="5">
        <v>16304.993</v>
      </c>
      <c r="B845" s="3">
        <v>-545.69329800000003</v>
      </c>
      <c r="F845" s="2">
        <v>-121.903795</v>
      </c>
      <c r="G845" s="2">
        <v>36.783498000000002</v>
      </c>
      <c r="H845" s="3">
        <v>16327.812489</v>
      </c>
      <c r="I845" s="3">
        <v>205.75788399999999</v>
      </c>
      <c r="J845">
        <v>5.7062000000000002E-2</v>
      </c>
      <c r="K845" t="e">
        <f>VLOOKUP(A845,Channel_xs_widths!$D$2:$E$279,2,FALSE)</f>
        <v>#N/A</v>
      </c>
      <c r="Q845" s="5"/>
      <c r="R845" s="3"/>
      <c r="U845" s="16"/>
      <c r="V845" s="2"/>
      <c r="W845" s="5"/>
      <c r="AB845" s="3"/>
      <c r="AC845" s="2"/>
      <c r="AD845" s="2"/>
    </row>
    <row r="846" spans="1:30">
      <c r="A846" s="5">
        <v>16327.3212</v>
      </c>
      <c r="B846" s="3">
        <v>-546.82983400000001</v>
      </c>
      <c r="F846" s="2">
        <v>-121.903907</v>
      </c>
      <c r="G846" s="2">
        <v>36.783318000000001</v>
      </c>
      <c r="H846" s="3">
        <v>16350.169608</v>
      </c>
      <c r="I846" s="3">
        <v>205.75800699999999</v>
      </c>
      <c r="J846">
        <v>4.7281999999999998E-2</v>
      </c>
      <c r="K846" t="e">
        <f>VLOOKUP(A846,Channel_xs_widths!$D$2:$E$279,2,FALSE)</f>
        <v>#N/A</v>
      </c>
      <c r="Q846" s="5"/>
      <c r="R846" s="3"/>
      <c r="U846" s="16"/>
      <c r="V846" s="2"/>
      <c r="W846" s="5"/>
      <c r="AB846" s="3"/>
      <c r="AC846" s="2"/>
      <c r="AD846" s="2"/>
    </row>
    <row r="847" spans="1:30">
      <c r="A847" s="5">
        <v>16338.4853</v>
      </c>
      <c r="B847" s="3">
        <v>-547.27687600000002</v>
      </c>
      <c r="F847" s="2">
        <v>-121.90396200000001</v>
      </c>
      <c r="G847" s="2">
        <v>36.783228000000001</v>
      </c>
      <c r="H847" s="3">
        <v>16361.342665</v>
      </c>
      <c r="I847" s="3">
        <v>205.75810000000001</v>
      </c>
      <c r="J847">
        <v>4.8502000000000003E-2</v>
      </c>
      <c r="K847" t="e">
        <f>VLOOKUP(A847,Channel_xs_widths!$D$2:$E$279,2,FALSE)</f>
        <v>#N/A</v>
      </c>
      <c r="Q847" s="5"/>
      <c r="R847" s="3"/>
      <c r="U847" s="16"/>
      <c r="V847" s="2"/>
      <c r="W847" s="5"/>
      <c r="AB847" s="3"/>
      <c r="AC847" s="2"/>
      <c r="AD847" s="2"/>
    </row>
    <row r="848" spans="1:30">
      <c r="A848" s="5">
        <v>16349.6494</v>
      </c>
      <c r="B848" s="3">
        <v>-547.91280099999994</v>
      </c>
      <c r="F848" s="2">
        <v>-121.90401799999999</v>
      </c>
      <c r="G848" s="2">
        <v>36.783138000000001</v>
      </c>
      <c r="H848" s="3">
        <v>16372.524874000001</v>
      </c>
      <c r="I848" s="3">
        <v>205.758162</v>
      </c>
      <c r="J848">
        <v>4.0853E-2</v>
      </c>
      <c r="K848" t="e">
        <f>VLOOKUP(A848,Channel_xs_widths!$D$2:$E$279,2,FALSE)</f>
        <v>#N/A</v>
      </c>
      <c r="Q848" s="5"/>
      <c r="R848" s="3"/>
      <c r="U848" s="16"/>
      <c r="V848" s="2"/>
      <c r="W848" s="5"/>
      <c r="AB848" s="3"/>
      <c r="AC848" s="2"/>
      <c r="AD848" s="2"/>
    </row>
    <row r="849" spans="1:30">
      <c r="A849" s="5">
        <v>16371.977699999999</v>
      </c>
      <c r="B849" s="3">
        <v>-548.64514199999996</v>
      </c>
      <c r="F849" s="2">
        <v>-121.904129</v>
      </c>
      <c r="G849" s="2">
        <v>36.782957000000003</v>
      </c>
      <c r="H849" s="3">
        <v>16394.865111999999</v>
      </c>
      <c r="I849" s="3">
        <v>205.75825499999999</v>
      </c>
      <c r="J849">
        <v>3.1784E-2</v>
      </c>
      <c r="K849">
        <f>VLOOKUP(A849,Channel_xs_widths!$D$2:$E$279,2,FALSE)</f>
        <v>191.85436838499999</v>
      </c>
      <c r="Q849" s="5"/>
      <c r="R849" s="3"/>
      <c r="U849" s="16"/>
      <c r="V849" s="2"/>
      <c r="W849" s="5"/>
      <c r="AB849" s="3"/>
      <c r="AC849" s="2"/>
      <c r="AD849" s="2"/>
    </row>
    <row r="850" spans="1:30">
      <c r="A850" s="5">
        <v>16394.305899999999</v>
      </c>
      <c r="B850" s="3">
        <v>-549.33215299999995</v>
      </c>
      <c r="F850" s="2">
        <v>-121.904241</v>
      </c>
      <c r="G850" s="2">
        <v>36.782777000000003</v>
      </c>
      <c r="H850" s="3">
        <v>16417.203919</v>
      </c>
      <c r="I850" s="3">
        <v>205.75837799999999</v>
      </c>
      <c r="J850">
        <v>4.0828000000000003E-2</v>
      </c>
      <c r="K850" t="e">
        <f>VLOOKUP(A850,Channel_xs_widths!$D$2:$E$279,2,FALSE)</f>
        <v>#N/A</v>
      </c>
      <c r="Q850" s="5"/>
      <c r="R850" s="3"/>
      <c r="U850" s="16"/>
      <c r="V850" s="2"/>
      <c r="W850" s="5"/>
      <c r="AB850" s="3"/>
      <c r="AC850" s="2"/>
      <c r="AD850" s="2"/>
    </row>
    <row r="851" spans="1:30">
      <c r="A851" s="5">
        <v>16405.064999999999</v>
      </c>
      <c r="B851" s="3">
        <v>-549.99604499999998</v>
      </c>
      <c r="F851" s="2">
        <v>-121.904285</v>
      </c>
      <c r="G851" s="2">
        <v>36.782687000000003</v>
      </c>
      <c r="H851" s="3">
        <v>16427.983462</v>
      </c>
      <c r="I851" s="3">
        <v>201.01562699999999</v>
      </c>
      <c r="J851">
        <v>4.5523000000000001E-2</v>
      </c>
      <c r="K851" t="e">
        <f>VLOOKUP(A851,Channel_xs_widths!$D$2:$E$279,2,FALSE)</f>
        <v>#N/A</v>
      </c>
      <c r="Q851" s="5"/>
      <c r="R851" s="3"/>
      <c r="U851" s="16"/>
      <c r="V851" s="2"/>
      <c r="W851" s="5"/>
      <c r="AB851" s="3"/>
      <c r="AC851" s="2"/>
      <c r="AD851" s="2"/>
    </row>
    <row r="852" spans="1:30">
      <c r="A852" s="5">
        <v>16421.203600000001</v>
      </c>
      <c r="B852" s="3">
        <v>-550.55660999999998</v>
      </c>
      <c r="F852" s="2">
        <v>-121.904352</v>
      </c>
      <c r="G852" s="2">
        <v>36.782552000000003</v>
      </c>
      <c r="H852" s="3">
        <v>16444.131818000002</v>
      </c>
      <c r="I852" s="3">
        <v>201.015691</v>
      </c>
      <c r="J852">
        <v>2.5857000000000002E-2</v>
      </c>
      <c r="K852" t="e">
        <f>VLOOKUP(A852,Channel_xs_widths!$D$2:$E$279,2,FALSE)</f>
        <v>#N/A</v>
      </c>
      <c r="Q852" s="5"/>
      <c r="R852" s="3"/>
      <c r="U852" s="16"/>
      <c r="V852" s="2"/>
      <c r="W852" s="5"/>
      <c r="AB852" s="3"/>
      <c r="AC852" s="2"/>
      <c r="AD852" s="2"/>
    </row>
    <row r="853" spans="1:30">
      <c r="A853" s="5">
        <v>16437.342199999999</v>
      </c>
      <c r="B853" s="3">
        <v>-550.83064000000002</v>
      </c>
      <c r="F853" s="2">
        <v>-121.904419</v>
      </c>
      <c r="G853" s="2">
        <v>36.782417000000002</v>
      </c>
      <c r="H853" s="3">
        <v>16460.27277</v>
      </c>
      <c r="I853" s="3">
        <v>201.01576800000001</v>
      </c>
      <c r="J853">
        <v>2.5240000000000002E-3</v>
      </c>
      <c r="K853" t="e">
        <f>VLOOKUP(A853,Channel_xs_widths!$D$2:$E$279,2,FALSE)</f>
        <v>#N/A</v>
      </c>
      <c r="Q853" s="5"/>
      <c r="R853" s="3"/>
      <c r="U853" s="16"/>
      <c r="V853" s="2"/>
      <c r="W853" s="5"/>
      <c r="AB853" s="3"/>
      <c r="AC853" s="2"/>
      <c r="AD853" s="2"/>
    </row>
    <row r="854" spans="1:30">
      <c r="A854" s="5">
        <v>16448.101299999998</v>
      </c>
      <c r="B854" s="3">
        <v>-550.62451199999998</v>
      </c>
      <c r="F854" s="2">
        <v>-121.90446300000001</v>
      </c>
      <c r="G854" s="2">
        <v>36.782325999999998</v>
      </c>
      <c r="H854" s="3">
        <v>16471.03383</v>
      </c>
      <c r="I854" s="3">
        <v>201.01583199999999</v>
      </c>
      <c r="J854">
        <v>4.9909999999999998E-3</v>
      </c>
      <c r="K854" t="e">
        <f>VLOOKUP(A854,Channel_xs_widths!$D$2:$E$279,2,FALSE)</f>
        <v>#N/A</v>
      </c>
      <c r="Q854" s="5"/>
      <c r="R854" s="3"/>
      <c r="U854" s="16"/>
      <c r="V854" s="2"/>
      <c r="W854" s="5"/>
      <c r="AB854" s="3"/>
      <c r="AC854" s="2"/>
      <c r="AD854" s="2"/>
    </row>
    <row r="855" spans="1:30">
      <c r="A855" s="5">
        <v>16468.0985</v>
      </c>
      <c r="B855" s="3">
        <v>-550.98413100000005</v>
      </c>
      <c r="F855" s="2">
        <v>-121.90446300000001</v>
      </c>
      <c r="G855" s="2">
        <v>36.782145999999997</v>
      </c>
      <c r="H855" s="3">
        <v>16491.034199999998</v>
      </c>
      <c r="I855" s="3">
        <v>179.34396799999999</v>
      </c>
      <c r="J855">
        <v>3.177E-2</v>
      </c>
      <c r="K855" t="e">
        <f>VLOOKUP(A855,Channel_xs_widths!$D$2:$E$279,2,FALSE)</f>
        <v>#N/A</v>
      </c>
      <c r="Q855" s="5"/>
      <c r="R855" s="3"/>
      <c r="U855" s="16"/>
      <c r="V855" s="2"/>
      <c r="W855" s="5"/>
      <c r="AB855" s="3"/>
      <c r="AC855" s="2"/>
      <c r="AD855" s="2"/>
    </row>
    <row r="856" spans="1:30">
      <c r="A856" s="5">
        <v>16498.0942</v>
      </c>
      <c r="B856" s="3">
        <v>-552.21276899999998</v>
      </c>
      <c r="F856" s="2">
        <v>-121.90446300000001</v>
      </c>
      <c r="G856" s="2">
        <v>36.781875999999997</v>
      </c>
      <c r="H856" s="3">
        <v>16521.055055000001</v>
      </c>
      <c r="I856" s="3">
        <v>179.34397100000001</v>
      </c>
      <c r="J856">
        <v>2.7054999999999999E-2</v>
      </c>
      <c r="K856" t="e">
        <f>VLOOKUP(A856,Channel_xs_widths!$D$2:$E$279,2,FALSE)</f>
        <v>#N/A</v>
      </c>
      <c r="Q856" s="5"/>
      <c r="R856" s="3"/>
      <c r="U856" s="16"/>
      <c r="V856" s="2"/>
      <c r="W856" s="5"/>
      <c r="AB856" s="3"/>
      <c r="AC856" s="2"/>
      <c r="AD856" s="2"/>
    </row>
    <row r="857" spans="1:30">
      <c r="A857" s="5">
        <v>16508.092700000001</v>
      </c>
      <c r="B857" s="3">
        <v>-552.06616199999996</v>
      </c>
      <c r="F857" s="2">
        <v>-121.90446300000001</v>
      </c>
      <c r="G857" s="2">
        <v>36.781785999999997</v>
      </c>
      <c r="H857" s="3">
        <v>16531.054697</v>
      </c>
      <c r="I857" s="3">
        <v>179.343974</v>
      </c>
      <c r="J857">
        <v>1.3979999999999999E-2</v>
      </c>
      <c r="K857" t="e">
        <f>VLOOKUP(A857,Channel_xs_widths!$D$2:$E$279,2,FALSE)</f>
        <v>#N/A</v>
      </c>
      <c r="Q857" s="5"/>
      <c r="R857" s="3"/>
      <c r="U857" s="16"/>
      <c r="V857" s="2"/>
      <c r="W857" s="5"/>
      <c r="AB857" s="3"/>
      <c r="AC857" s="2"/>
      <c r="AD857" s="2"/>
    </row>
    <row r="858" spans="1:30">
      <c r="A858" s="5">
        <v>16530.420999999998</v>
      </c>
      <c r="B858" s="3">
        <v>-551.76084400000002</v>
      </c>
      <c r="F858" s="2">
        <v>-121.90457499999999</v>
      </c>
      <c r="G858" s="2">
        <v>36.781604999999999</v>
      </c>
      <c r="H858" s="3">
        <v>16553.385086999999</v>
      </c>
      <c r="I858" s="3">
        <v>205.758948</v>
      </c>
      <c r="J858">
        <v>7.8480000000000008E-3</v>
      </c>
      <c r="K858" t="e">
        <f>VLOOKUP(A858,Channel_xs_widths!$D$2:$E$279,2,FALSE)</f>
        <v>#N/A</v>
      </c>
      <c r="Q858" s="5"/>
      <c r="R858" s="3"/>
      <c r="U858" s="16"/>
      <c r="V858" s="2"/>
      <c r="W858" s="5"/>
      <c r="AB858" s="3"/>
      <c r="AC858" s="2"/>
      <c r="AD858" s="2"/>
    </row>
    <row r="859" spans="1:30">
      <c r="A859" s="5">
        <v>16552.749299999999</v>
      </c>
      <c r="B859" s="3">
        <v>-551.71567800000003</v>
      </c>
      <c r="F859" s="2">
        <v>-121.904686</v>
      </c>
      <c r="G859" s="2">
        <v>36.781424999999999</v>
      </c>
      <c r="H859" s="3">
        <v>16575.713445000001</v>
      </c>
      <c r="I859" s="3">
        <v>205.759072</v>
      </c>
      <c r="J859">
        <v>1.1100000000000001E-3</v>
      </c>
      <c r="K859" t="e">
        <f>VLOOKUP(A859,Channel_xs_widths!$D$2:$E$279,2,FALSE)</f>
        <v>#N/A</v>
      </c>
      <c r="Q859" s="5"/>
      <c r="R859" s="3"/>
      <c r="U859" s="16"/>
      <c r="V859" s="2"/>
      <c r="W859" s="5"/>
      <c r="AB859" s="3"/>
      <c r="AC859" s="2"/>
      <c r="AD859" s="2"/>
    </row>
    <row r="860" spans="1:30">
      <c r="A860" s="5">
        <v>16563.913499999999</v>
      </c>
      <c r="B860" s="3">
        <v>-551.79800399999999</v>
      </c>
      <c r="F860" s="2">
        <v>-121.904742</v>
      </c>
      <c r="G860" s="2">
        <v>36.781334999999999</v>
      </c>
      <c r="H860" s="3">
        <v>16586.877907999999</v>
      </c>
      <c r="I860" s="3">
        <v>205.759164</v>
      </c>
      <c r="J860">
        <v>5.4039999999999999E-3</v>
      </c>
      <c r="K860">
        <f>VLOOKUP(A860,Channel_xs_widths!$D$2:$E$279,2,FALSE)</f>
        <v>333.86087146300002</v>
      </c>
      <c r="Q860" s="5"/>
      <c r="R860" s="3"/>
      <c r="U860" s="16"/>
      <c r="V860" s="2"/>
      <c r="W860" s="5"/>
      <c r="AB860" s="3"/>
      <c r="AC860" s="2"/>
      <c r="AD860" s="2"/>
    </row>
    <row r="861" spans="1:30">
      <c r="A861" s="5">
        <v>16575.077700000002</v>
      </c>
      <c r="B861" s="3">
        <v>-551.83634400000005</v>
      </c>
      <c r="F861" s="2">
        <v>-121.904797</v>
      </c>
      <c r="G861" s="2">
        <v>36.781244999999998</v>
      </c>
      <c r="H861" s="3">
        <v>16598.042136</v>
      </c>
      <c r="I861" s="3">
        <v>205.75922600000001</v>
      </c>
      <c r="J861">
        <v>2.9159000000000001E-2</v>
      </c>
      <c r="K861" t="e">
        <f>VLOOKUP(A861,Channel_xs_widths!$D$2:$E$279,2,FALSE)</f>
        <v>#N/A</v>
      </c>
      <c r="Q861" s="5"/>
      <c r="R861" s="3"/>
      <c r="U861" s="16"/>
      <c r="V861" s="2"/>
      <c r="W861" s="5"/>
      <c r="AB861" s="3"/>
      <c r="AC861" s="2"/>
      <c r="AD861" s="2"/>
    </row>
    <row r="862" spans="1:30">
      <c r="A862" s="5">
        <v>16597.405999999999</v>
      </c>
      <c r="B862" s="3">
        <v>-552.77459699999997</v>
      </c>
      <c r="F862" s="2">
        <v>-121.904909</v>
      </c>
      <c r="G862" s="2">
        <v>36.781064999999998</v>
      </c>
      <c r="H862" s="3">
        <v>16620.390170999999</v>
      </c>
      <c r="I862" s="3">
        <v>205.759319</v>
      </c>
      <c r="J862">
        <v>3.3660000000000002E-2</v>
      </c>
      <c r="K862" t="e">
        <f>VLOOKUP(A862,Channel_xs_widths!$D$2:$E$279,2,FALSE)</f>
        <v>#N/A</v>
      </c>
      <c r="Q862" s="5"/>
      <c r="R862" s="3"/>
      <c r="U862" s="16"/>
      <c r="V862" s="2"/>
      <c r="W862" s="5"/>
      <c r="AB862" s="3"/>
      <c r="AC862" s="2"/>
      <c r="AD862" s="2"/>
    </row>
    <row r="863" spans="1:30">
      <c r="A863" s="5">
        <v>16619.7343</v>
      </c>
      <c r="B863" s="3">
        <v>-553.33947799999999</v>
      </c>
      <c r="F863" s="2">
        <v>-121.90501999999999</v>
      </c>
      <c r="G863" s="2">
        <v>36.780884</v>
      </c>
      <c r="H863" s="3">
        <v>16642.725654999998</v>
      </c>
      <c r="I863" s="3">
        <v>205.75944200000001</v>
      </c>
      <c r="J863">
        <v>1.6414000000000002E-2</v>
      </c>
      <c r="K863" t="e">
        <f>VLOOKUP(A863,Channel_xs_widths!$D$2:$E$279,2,FALSE)</f>
        <v>#N/A</v>
      </c>
      <c r="Q863" s="5"/>
      <c r="R863" s="3"/>
      <c r="U863" s="16"/>
      <c r="V863" s="2"/>
      <c r="W863" s="5"/>
      <c r="AB863" s="3"/>
      <c r="AC863" s="2"/>
      <c r="AD863" s="2"/>
    </row>
    <row r="864" spans="1:30">
      <c r="A864" s="5">
        <v>16630.898499999999</v>
      </c>
      <c r="B864" s="3">
        <v>-553.32433100000003</v>
      </c>
      <c r="F864" s="2">
        <v>-121.90507599999999</v>
      </c>
      <c r="G864" s="2">
        <v>36.780794</v>
      </c>
      <c r="H864" s="3">
        <v>16653.889837999999</v>
      </c>
      <c r="I864" s="3">
        <v>205.759535</v>
      </c>
      <c r="J864">
        <v>2.7116999999999999E-2</v>
      </c>
      <c r="K864" t="e">
        <f>VLOOKUP(A864,Channel_xs_widths!$D$2:$E$279,2,FALSE)</f>
        <v>#N/A</v>
      </c>
      <c r="Q864" s="5"/>
      <c r="R864" s="3"/>
      <c r="U864" s="16"/>
      <c r="V864" s="2"/>
      <c r="W864" s="5"/>
      <c r="AB864" s="3"/>
      <c r="AC864" s="2"/>
      <c r="AD864" s="2"/>
    </row>
    <row r="865" spans="1:30">
      <c r="A865" s="5">
        <v>16642.062699999999</v>
      </c>
      <c r="B865" s="3">
        <v>-553.94494599999996</v>
      </c>
      <c r="F865" s="2">
        <v>-121.905131</v>
      </c>
      <c r="G865" s="2">
        <v>36.780704</v>
      </c>
      <c r="H865" s="3">
        <v>16665.071251000001</v>
      </c>
      <c r="I865" s="3">
        <v>205.75959700000001</v>
      </c>
      <c r="J865">
        <v>5.3075999999999998E-2</v>
      </c>
      <c r="K865" t="e">
        <f>VLOOKUP(A865,Channel_xs_widths!$D$2:$E$279,2,FALSE)</f>
        <v>#N/A</v>
      </c>
      <c r="Q865" s="5"/>
      <c r="R865" s="3"/>
      <c r="U865" s="16"/>
      <c r="V865" s="2"/>
      <c r="W865" s="5"/>
      <c r="AB865" s="3"/>
      <c r="AC865" s="2"/>
      <c r="AD865" s="2"/>
    </row>
    <row r="866" spans="1:30">
      <c r="A866" s="5">
        <v>16654.816200000001</v>
      </c>
      <c r="B866" s="3">
        <v>-554.59377400000005</v>
      </c>
      <c r="F866" s="2">
        <v>-121.90501999999999</v>
      </c>
      <c r="G866" s="2">
        <v>36.780631999999997</v>
      </c>
      <c r="H866" s="3">
        <v>16677.841251999998</v>
      </c>
      <c r="I866" s="3">
        <v>128.18734499999999</v>
      </c>
      <c r="J866">
        <v>4.8870999999999998E-2</v>
      </c>
      <c r="K866" t="e">
        <f>VLOOKUP(A866,Channel_xs_widths!$D$2:$E$279,2,FALSE)</f>
        <v>#N/A</v>
      </c>
      <c r="Q866" s="5"/>
      <c r="R866" s="3"/>
      <c r="U866" s="16"/>
      <c r="V866" s="2"/>
      <c r="W866" s="5"/>
      <c r="AB866" s="3"/>
      <c r="AC866" s="2"/>
      <c r="AD866" s="2"/>
    </row>
    <row r="867" spans="1:30">
      <c r="A867" s="5">
        <v>16673.946499999998</v>
      </c>
      <c r="B867" s="3">
        <v>-555.50314300000002</v>
      </c>
      <c r="F867" s="2">
        <v>-121.904853</v>
      </c>
      <c r="G867" s="2">
        <v>36.780524</v>
      </c>
      <c r="H867" s="3">
        <v>16696.993129999999</v>
      </c>
      <c r="I867" s="3">
        <v>128.18723</v>
      </c>
      <c r="J867">
        <v>4.0306000000000002E-2</v>
      </c>
      <c r="K867" t="e">
        <f>VLOOKUP(A867,Channel_xs_widths!$D$2:$E$279,2,FALSE)</f>
        <v>#N/A</v>
      </c>
      <c r="Q867" s="5"/>
      <c r="R867" s="3"/>
      <c r="U867" s="16"/>
      <c r="V867" s="2"/>
      <c r="W867" s="5"/>
      <c r="AB867" s="3"/>
      <c r="AC867" s="2"/>
      <c r="AD867" s="2"/>
    </row>
    <row r="868" spans="1:30">
      <c r="A868" s="5">
        <v>16693.076799999999</v>
      </c>
      <c r="B868" s="3">
        <v>-556.13590099999999</v>
      </c>
      <c r="F868" s="2">
        <v>-121.904686</v>
      </c>
      <c r="G868" s="2">
        <v>36.780416000000002</v>
      </c>
      <c r="H868" s="3">
        <v>16716.133883999999</v>
      </c>
      <c r="I868" s="3">
        <v>128.18709100000001</v>
      </c>
      <c r="J868">
        <v>2.8237999999999999E-2</v>
      </c>
      <c r="K868" t="e">
        <f>VLOOKUP(A868,Channel_xs_widths!$D$2:$E$279,2,FALSE)</f>
        <v>#N/A</v>
      </c>
      <c r="Q868" s="5"/>
      <c r="R868" s="3"/>
      <c r="U868" s="16"/>
      <c r="V868" s="2"/>
      <c r="W868" s="5"/>
      <c r="AB868" s="3"/>
      <c r="AC868" s="2"/>
      <c r="AD868" s="2"/>
    </row>
    <row r="869" spans="1:30">
      <c r="A869" s="5">
        <v>16705.830300000001</v>
      </c>
      <c r="B869" s="3">
        <v>-556.40348300000005</v>
      </c>
      <c r="F869" s="2">
        <v>-121.90457499999999</v>
      </c>
      <c r="G869" s="2">
        <v>36.780343999999999</v>
      </c>
      <c r="H869" s="3">
        <v>16728.890229000001</v>
      </c>
      <c r="I869" s="3">
        <v>128.18697599999999</v>
      </c>
      <c r="J869">
        <v>2.3243E-2</v>
      </c>
      <c r="K869" t="e">
        <f>VLOOKUP(A869,Channel_xs_widths!$D$2:$E$279,2,FALSE)</f>
        <v>#N/A</v>
      </c>
      <c r="Q869" s="5"/>
      <c r="R869" s="3"/>
      <c r="U869" s="16"/>
      <c r="V869" s="2"/>
      <c r="W869" s="5"/>
      <c r="AB869" s="3"/>
      <c r="AC869" s="2"/>
      <c r="AD869" s="2"/>
    </row>
    <row r="870" spans="1:30">
      <c r="A870" s="5">
        <v>16719.9244</v>
      </c>
      <c r="B870" s="3">
        <v>-556.75992799999995</v>
      </c>
      <c r="F870" s="2">
        <v>-121.90446300000001</v>
      </c>
      <c r="G870" s="2">
        <v>36.780253999999999</v>
      </c>
      <c r="H870" s="3">
        <v>16742.988797999998</v>
      </c>
      <c r="I870" s="3">
        <v>134.53151399999999</v>
      </c>
      <c r="J870">
        <v>1.2144E-2</v>
      </c>
      <c r="K870" t="e">
        <f>VLOOKUP(A870,Channel_xs_widths!$D$2:$E$279,2,FALSE)</f>
        <v>#N/A</v>
      </c>
      <c r="Q870" s="5"/>
      <c r="R870" s="3"/>
      <c r="U870" s="16"/>
      <c r="V870" s="2"/>
      <c r="W870" s="5"/>
      <c r="AB870" s="3"/>
      <c r="AC870" s="2"/>
      <c r="AD870" s="2"/>
    </row>
    <row r="871" spans="1:30">
      <c r="A871" s="5">
        <v>16734.018400000001</v>
      </c>
      <c r="B871" s="3">
        <v>-556.74580900000001</v>
      </c>
      <c r="F871" s="2">
        <v>-121.904352</v>
      </c>
      <c r="G871" s="2">
        <v>36.780163000000002</v>
      </c>
      <c r="H871" s="3">
        <v>16757.082877000001</v>
      </c>
      <c r="I871" s="3">
        <v>134.53141500000001</v>
      </c>
      <c r="J871">
        <v>1.0092E-2</v>
      </c>
      <c r="K871" t="e">
        <f>VLOOKUP(A871,Channel_xs_widths!$D$2:$E$279,2,FALSE)</f>
        <v>#N/A</v>
      </c>
      <c r="Q871" s="5"/>
      <c r="R871" s="3"/>
      <c r="U871" s="16"/>
      <c r="V871" s="2"/>
      <c r="W871" s="5"/>
      <c r="AB871" s="3"/>
      <c r="AC871" s="2"/>
      <c r="AD871" s="2"/>
    </row>
    <row r="872" spans="1:30">
      <c r="A872" s="5">
        <v>16762.206600000001</v>
      </c>
      <c r="B872" s="3">
        <v>-557.186646</v>
      </c>
      <c r="F872" s="2">
        <v>-121.904129</v>
      </c>
      <c r="G872" s="2">
        <v>36.779983000000001</v>
      </c>
      <c r="H872" s="3">
        <v>16785.274491</v>
      </c>
      <c r="I872" s="3">
        <v>134.53126599999999</v>
      </c>
      <c r="J872">
        <v>1.7759E-2</v>
      </c>
      <c r="K872" t="e">
        <f>VLOOKUP(A872,Channel_xs_widths!$D$2:$E$279,2,FALSE)</f>
        <v>#N/A</v>
      </c>
      <c r="Q872" s="5"/>
      <c r="R872" s="3"/>
      <c r="U872" s="16"/>
      <c r="V872" s="2"/>
      <c r="W872" s="5"/>
      <c r="AB872" s="3"/>
      <c r="AC872" s="2"/>
      <c r="AD872" s="2"/>
    </row>
    <row r="873" spans="1:30">
      <c r="A873" s="5">
        <v>16776.3007</v>
      </c>
      <c r="B873" s="3">
        <v>-557.49668399999996</v>
      </c>
      <c r="F873" s="2">
        <v>-121.90401799999999</v>
      </c>
      <c r="G873" s="2">
        <v>36.779893000000001</v>
      </c>
      <c r="H873" s="3">
        <v>16799.371997999999</v>
      </c>
      <c r="I873" s="3">
        <v>134.53111699999999</v>
      </c>
      <c r="J873">
        <v>2.5062000000000001E-2</v>
      </c>
      <c r="K873">
        <f>VLOOKUP(A873,Channel_xs_widths!$D$2:$E$279,2,FALSE)</f>
        <v>292.46660265000003</v>
      </c>
      <c r="Q873" s="5"/>
      <c r="R873" s="3"/>
      <c r="U873" s="16"/>
      <c r="V873" s="2"/>
      <c r="W873" s="5"/>
      <c r="AB873" s="3"/>
      <c r="AC873" s="2"/>
      <c r="AD873" s="2"/>
    </row>
    <row r="874" spans="1:30">
      <c r="A874" s="5">
        <v>16790.394799999998</v>
      </c>
      <c r="B874" s="3">
        <v>-557.89310699999999</v>
      </c>
      <c r="F874" s="2">
        <v>-121.903907</v>
      </c>
      <c r="G874" s="2">
        <v>36.779803000000001</v>
      </c>
      <c r="H874" s="3">
        <v>16813.471677000001</v>
      </c>
      <c r="I874" s="3">
        <v>134.53101799999999</v>
      </c>
      <c r="J874">
        <v>2.7779000000000002E-2</v>
      </c>
      <c r="K874" t="e">
        <f>VLOOKUP(A874,Channel_xs_widths!$D$2:$E$279,2,FALSE)</f>
        <v>#N/A</v>
      </c>
      <c r="Q874" s="5"/>
      <c r="R874" s="3"/>
      <c r="U874" s="16"/>
      <c r="V874" s="2"/>
      <c r="W874" s="5"/>
      <c r="AB874" s="3"/>
      <c r="AC874" s="2"/>
      <c r="AD874" s="2"/>
    </row>
    <row r="875" spans="1:30">
      <c r="A875" s="5">
        <v>16803.166700000002</v>
      </c>
      <c r="B875" s="3">
        <v>-558.24299299999996</v>
      </c>
      <c r="F875" s="2">
        <v>-121.903818</v>
      </c>
      <c r="G875" s="2">
        <v>36.779713000000001</v>
      </c>
      <c r="H875" s="3">
        <v>16826.248384999999</v>
      </c>
      <c r="I875" s="3">
        <v>140.86641800000001</v>
      </c>
      <c r="J875">
        <v>3.8299E-2</v>
      </c>
      <c r="K875" t="e">
        <f>VLOOKUP(A875,Channel_xs_widths!$D$2:$E$279,2,FALSE)</f>
        <v>#N/A</v>
      </c>
      <c r="Q875" s="5"/>
      <c r="R875" s="3"/>
      <c r="U875" s="16"/>
      <c r="V875" s="2"/>
      <c r="W875" s="5"/>
      <c r="AB875" s="3"/>
      <c r="AC875" s="2"/>
      <c r="AD875" s="2"/>
    </row>
    <row r="876" spans="1:30">
      <c r="A876" s="5">
        <v>16822.3246</v>
      </c>
      <c r="B876" s="3">
        <v>-559.11599699999999</v>
      </c>
      <c r="F876" s="2">
        <v>-121.903684</v>
      </c>
      <c r="G876" s="2">
        <v>36.779578000000001</v>
      </c>
      <c r="H876" s="3">
        <v>16845.426151</v>
      </c>
      <c r="I876" s="3">
        <v>140.86631199999999</v>
      </c>
      <c r="J876">
        <v>3.1379999999999998E-2</v>
      </c>
      <c r="K876" t="e">
        <f>VLOOKUP(A876,Channel_xs_widths!$D$2:$E$279,2,FALSE)</f>
        <v>#N/A</v>
      </c>
      <c r="Q876" s="5"/>
      <c r="R876" s="3"/>
      <c r="U876" s="16"/>
      <c r="V876" s="2"/>
      <c r="W876" s="5"/>
      <c r="AB876" s="3"/>
      <c r="AC876" s="2"/>
      <c r="AD876" s="2"/>
    </row>
    <row r="877" spans="1:30">
      <c r="A877" s="5">
        <v>16841.482499999998</v>
      </c>
      <c r="B877" s="3">
        <v>-559.44532500000003</v>
      </c>
      <c r="F877" s="2">
        <v>-121.90355099999999</v>
      </c>
      <c r="G877" s="2">
        <v>36.779442000000003</v>
      </c>
      <c r="H877" s="3">
        <v>16864.586880999999</v>
      </c>
      <c r="I877" s="3">
        <v>140.866184</v>
      </c>
      <c r="J877">
        <v>1.3291000000000001E-2</v>
      </c>
      <c r="K877" t="e">
        <f>VLOOKUP(A877,Channel_xs_widths!$D$2:$E$279,2,FALSE)</f>
        <v>#N/A</v>
      </c>
      <c r="Q877" s="5"/>
      <c r="R877" s="3"/>
      <c r="U877" s="16"/>
      <c r="V877" s="2"/>
      <c r="W877" s="5"/>
      <c r="AB877" s="3"/>
      <c r="AC877" s="2"/>
      <c r="AD877" s="2"/>
    </row>
    <row r="878" spans="1:30">
      <c r="A878" s="5">
        <v>16854.254400000002</v>
      </c>
      <c r="B878" s="3">
        <v>-559.54036499999995</v>
      </c>
      <c r="F878" s="2">
        <v>-121.903462</v>
      </c>
      <c r="G878" s="2">
        <v>36.779352000000003</v>
      </c>
      <c r="H878" s="3">
        <v>16877.359175000001</v>
      </c>
      <c r="I878" s="3">
        <v>140.86607799999999</v>
      </c>
      <c r="J878">
        <v>4.3150000000000003E-3</v>
      </c>
      <c r="K878" t="e">
        <f>VLOOKUP(A878,Channel_xs_widths!$D$2:$E$279,2,FALSE)</f>
        <v>#N/A</v>
      </c>
      <c r="Q878" s="5"/>
      <c r="R878" s="3"/>
      <c r="U878" s="16"/>
      <c r="V878" s="2"/>
      <c r="W878" s="5"/>
      <c r="AB878" s="3"/>
      <c r="AC878" s="2"/>
      <c r="AD878" s="2"/>
    </row>
    <row r="879" spans="1:30">
      <c r="A879" s="5">
        <v>16867.491300000002</v>
      </c>
      <c r="B879" s="3">
        <v>-559.55754899999999</v>
      </c>
      <c r="F879" s="2">
        <v>-121.90335</v>
      </c>
      <c r="G879" s="2">
        <v>36.779273000000003</v>
      </c>
      <c r="H879" s="3">
        <v>16890.596044000002</v>
      </c>
      <c r="I879" s="3">
        <v>130.71484100000001</v>
      </c>
      <c r="J879">
        <v>2.7355999999999998E-2</v>
      </c>
      <c r="K879" t="e">
        <f>VLOOKUP(A879,Channel_xs_widths!$D$2:$E$279,2,FALSE)</f>
        <v>#N/A</v>
      </c>
      <c r="Q879" s="5"/>
      <c r="R879" s="3"/>
      <c r="U879" s="16"/>
      <c r="V879" s="2"/>
      <c r="W879" s="5"/>
      <c r="AB879" s="3"/>
      <c r="AC879" s="2"/>
      <c r="AD879" s="2"/>
    </row>
    <row r="880" spans="1:30">
      <c r="A880" s="5">
        <v>16884.5101</v>
      </c>
      <c r="B880" s="3">
        <v>-560.36804199999995</v>
      </c>
      <c r="F880" s="2">
        <v>-121.90320699999999</v>
      </c>
      <c r="G880" s="2">
        <v>36.779172000000003</v>
      </c>
      <c r="H880" s="3">
        <v>16907.634161999998</v>
      </c>
      <c r="I880" s="3">
        <v>130.714732</v>
      </c>
      <c r="J880">
        <v>3.4931999999999998E-2</v>
      </c>
      <c r="K880" t="e">
        <f>VLOOKUP(A880,Channel_xs_widths!$D$2:$E$279,2,FALSE)</f>
        <v>#N/A</v>
      </c>
      <c r="Q880" s="5"/>
      <c r="R880" s="3"/>
      <c r="U880" s="16"/>
      <c r="V880" s="2"/>
      <c r="W880" s="5"/>
      <c r="AB880" s="3"/>
      <c r="AC880" s="2"/>
      <c r="AD880" s="2"/>
    </row>
    <row r="881" spans="1:30">
      <c r="A881" s="5">
        <v>16907.2019</v>
      </c>
      <c r="B881" s="3">
        <v>-560.94470200000001</v>
      </c>
      <c r="F881" s="2">
        <v>-121.90301599999999</v>
      </c>
      <c r="G881" s="2">
        <v>36.779037000000002</v>
      </c>
      <c r="H881" s="3">
        <v>16930.333280999999</v>
      </c>
      <c r="I881" s="3">
        <v>130.71458999999999</v>
      </c>
      <c r="J881">
        <v>3.3769999999999998E-3</v>
      </c>
      <c r="K881" t="e">
        <f>VLOOKUP(A881,Channel_xs_widths!$D$2:$E$279,2,FALSE)</f>
        <v>#N/A</v>
      </c>
      <c r="Q881" s="5"/>
      <c r="R881" s="3"/>
      <c r="U881" s="16"/>
      <c r="V881" s="2"/>
      <c r="W881" s="5"/>
      <c r="AB881" s="3"/>
      <c r="AC881" s="2"/>
      <c r="AD881" s="2"/>
    </row>
    <row r="882" spans="1:30">
      <c r="A882" s="5">
        <v>16929.893700000001</v>
      </c>
      <c r="B882" s="3">
        <v>-560.52129300000001</v>
      </c>
      <c r="F882" s="2">
        <v>-121.90282500000001</v>
      </c>
      <c r="G882" s="2">
        <v>36.778902000000002</v>
      </c>
      <c r="H882" s="3">
        <v>16953.029047</v>
      </c>
      <c r="I882" s="3">
        <v>130.714427</v>
      </c>
      <c r="J882">
        <v>1.2532E-2</v>
      </c>
      <c r="K882" t="e">
        <f>VLOOKUP(A882,Channel_xs_widths!$D$2:$E$279,2,FALSE)</f>
        <v>#N/A</v>
      </c>
      <c r="Q882" s="5"/>
      <c r="R882" s="3"/>
      <c r="U882" s="16"/>
      <c r="V882" s="2"/>
      <c r="W882" s="5"/>
      <c r="AB882" s="3"/>
      <c r="AC882" s="2"/>
      <c r="AD882" s="2"/>
    </row>
    <row r="883" spans="1:30">
      <c r="A883" s="5">
        <v>16946.9126</v>
      </c>
      <c r="B883" s="3">
        <v>-560.44703700000002</v>
      </c>
      <c r="F883" s="2">
        <v>-121.902682</v>
      </c>
      <c r="G883" s="2">
        <v>36.778799999999997</v>
      </c>
      <c r="H883" s="3">
        <v>16970.048086999999</v>
      </c>
      <c r="I883" s="3">
        <v>130.71428399999999</v>
      </c>
      <c r="J883">
        <v>9.587E-3</v>
      </c>
      <c r="K883" t="e">
        <f>VLOOKUP(A883,Channel_xs_widths!$D$2:$E$279,2,FALSE)</f>
        <v>#N/A</v>
      </c>
      <c r="Q883" s="5"/>
      <c r="R883" s="3"/>
      <c r="U883" s="16"/>
      <c r="V883" s="2"/>
      <c r="W883" s="5"/>
      <c r="AB883" s="3"/>
      <c r="AC883" s="2"/>
      <c r="AD883" s="2"/>
    </row>
    <row r="884" spans="1:30">
      <c r="A884" s="5">
        <v>16960.1495</v>
      </c>
      <c r="B884" s="3">
        <v>-560.81136100000003</v>
      </c>
      <c r="F884" s="2">
        <v>-121.90257099999999</v>
      </c>
      <c r="G884" s="2">
        <v>36.778720999999997</v>
      </c>
      <c r="H884" s="3">
        <v>16983.290013000002</v>
      </c>
      <c r="I884" s="3">
        <v>130.71417600000001</v>
      </c>
      <c r="J884">
        <v>2.368E-2</v>
      </c>
      <c r="K884">
        <f>VLOOKUP(A884,Channel_xs_widths!$D$2:$E$279,2,FALSE)</f>
        <v>225.85780094399999</v>
      </c>
      <c r="Q884" s="5"/>
      <c r="R884" s="3"/>
      <c r="U884" s="16"/>
      <c r="V884" s="2"/>
      <c r="W884" s="5"/>
      <c r="AB884" s="3"/>
      <c r="AC884" s="2"/>
      <c r="AD884" s="2"/>
    </row>
    <row r="885" spans="1:30">
      <c r="A885" s="5">
        <v>16981.105100000001</v>
      </c>
      <c r="B885" s="3">
        <v>-561.25670700000001</v>
      </c>
      <c r="F885" s="2">
        <v>-121.902348</v>
      </c>
      <c r="G885" s="2">
        <v>36.778661</v>
      </c>
      <c r="H885" s="3">
        <v>17004.250263999998</v>
      </c>
      <c r="I885" s="3">
        <v>107.890191</v>
      </c>
      <c r="J885">
        <v>3.3431000000000002E-2</v>
      </c>
      <c r="K885" t="e">
        <f>VLOOKUP(A885,Channel_xs_widths!$D$2:$E$279,2,FALSE)</f>
        <v>#N/A</v>
      </c>
      <c r="Q885" s="5"/>
      <c r="R885" s="3"/>
      <c r="U885" s="16"/>
      <c r="V885" s="2"/>
      <c r="W885" s="5"/>
      <c r="AB885" s="3"/>
      <c r="AC885" s="2"/>
      <c r="AD885" s="2"/>
    </row>
    <row r="886" spans="1:30">
      <c r="A886" s="5">
        <v>16991.5828</v>
      </c>
      <c r="B886" s="3">
        <v>-561.86220300000002</v>
      </c>
      <c r="F886" s="2">
        <v>-121.902237</v>
      </c>
      <c r="G886" s="2">
        <v>36.778630999999997</v>
      </c>
      <c r="H886" s="3">
        <v>17014.745510000001</v>
      </c>
      <c r="I886" s="3">
        <v>107.890081</v>
      </c>
      <c r="J886">
        <v>4.7273999999999997E-2</v>
      </c>
      <c r="K886" t="e">
        <f>VLOOKUP(A886,Channel_xs_widths!$D$2:$E$279,2,FALSE)</f>
        <v>#N/A</v>
      </c>
      <c r="Q886" s="5"/>
      <c r="R886" s="3"/>
      <c r="U886" s="16"/>
      <c r="V886" s="2"/>
      <c r="W886" s="5"/>
      <c r="AB886" s="3"/>
      <c r="AC886" s="2"/>
      <c r="AD886" s="2"/>
    </row>
    <row r="887" spans="1:30">
      <c r="A887" s="5">
        <v>17012.538400000001</v>
      </c>
      <c r="B887" s="3">
        <v>-562.74268300000006</v>
      </c>
      <c r="F887" s="2">
        <v>-121.90201500000001</v>
      </c>
      <c r="G887" s="2">
        <v>36.778570999999999</v>
      </c>
      <c r="H887" s="3">
        <v>17035.719541999999</v>
      </c>
      <c r="I887" s="3">
        <v>107.889972</v>
      </c>
      <c r="J887">
        <v>3.8681E-2</v>
      </c>
      <c r="K887" t="e">
        <f>VLOOKUP(A887,Channel_xs_widths!$D$2:$E$279,2,FALSE)</f>
        <v>#N/A</v>
      </c>
      <c r="Q887" s="5"/>
      <c r="R887" s="3"/>
      <c r="U887" s="16"/>
      <c r="V887" s="2"/>
      <c r="W887" s="5"/>
      <c r="AB887" s="3"/>
      <c r="AC887" s="2"/>
      <c r="AD887" s="2"/>
    </row>
    <row r="888" spans="1:30">
      <c r="A888" s="5">
        <v>17043.971699999998</v>
      </c>
      <c r="B888" s="3">
        <v>-563.888645</v>
      </c>
      <c r="F888" s="2">
        <v>-121.901681</v>
      </c>
      <c r="G888" s="2">
        <v>36.778480999999999</v>
      </c>
      <c r="H888" s="3">
        <v>17067.173767</v>
      </c>
      <c r="I888" s="3">
        <v>107.88978899999999</v>
      </c>
      <c r="J888">
        <v>3.8092000000000001E-2</v>
      </c>
      <c r="K888" t="e">
        <f>VLOOKUP(A888,Channel_xs_widths!$D$2:$E$279,2,FALSE)</f>
        <v>#N/A</v>
      </c>
      <c r="Q888" s="5"/>
      <c r="R888" s="3"/>
      <c r="U888" s="16"/>
      <c r="V888" s="2"/>
      <c r="W888" s="5"/>
      <c r="AB888" s="3"/>
      <c r="AC888" s="2"/>
      <c r="AD888" s="2"/>
    </row>
    <row r="889" spans="1:30">
      <c r="A889" s="5">
        <v>17054.449499999999</v>
      </c>
      <c r="B889" s="3">
        <v>-564.33915200000001</v>
      </c>
      <c r="F889" s="2">
        <v>-121.90156899999999</v>
      </c>
      <c r="G889" s="2">
        <v>36.778450999999997</v>
      </c>
      <c r="H889" s="3">
        <v>17077.661237</v>
      </c>
      <c r="I889" s="3">
        <v>107.88964300000001</v>
      </c>
      <c r="J889">
        <v>4.3490000000000001E-2</v>
      </c>
      <c r="K889" t="e">
        <f>VLOOKUP(A889,Channel_xs_widths!$D$2:$E$279,2,FALSE)</f>
        <v>#N/A</v>
      </c>
      <c r="Q889" s="5"/>
      <c r="R889" s="3"/>
      <c r="U889" s="16"/>
      <c r="V889" s="2"/>
      <c r="W889" s="5"/>
      <c r="AB889" s="3"/>
      <c r="AC889" s="2"/>
      <c r="AD889" s="2"/>
    </row>
    <row r="890" spans="1:30">
      <c r="A890" s="5">
        <v>17075.4051</v>
      </c>
      <c r="B890" s="3">
        <v>-565.25568999999996</v>
      </c>
      <c r="F890" s="2">
        <v>-121.901347</v>
      </c>
      <c r="G890" s="2">
        <v>36.778390999999999</v>
      </c>
      <c r="H890" s="3">
        <v>17098.636859999999</v>
      </c>
      <c r="I890" s="3">
        <v>107.889534</v>
      </c>
      <c r="J890">
        <v>1.1495E-2</v>
      </c>
      <c r="K890" t="e">
        <f>VLOOKUP(A890,Channel_xs_widths!$D$2:$E$279,2,FALSE)</f>
        <v>#N/A</v>
      </c>
      <c r="Q890" s="5"/>
      <c r="R890" s="3"/>
      <c r="U890" s="16"/>
      <c r="V890" s="2"/>
      <c r="W890" s="5"/>
      <c r="AB890" s="3"/>
      <c r="AC890" s="2"/>
      <c r="AD890" s="2"/>
    </row>
    <row r="891" spans="1:30">
      <c r="A891" s="5">
        <v>17085.882900000001</v>
      </c>
      <c r="B891" s="3">
        <v>-563.97782400000006</v>
      </c>
      <c r="F891" s="2">
        <v>-121.901235</v>
      </c>
      <c r="G891" s="2">
        <v>36.778360999999997</v>
      </c>
      <c r="H891" s="3">
        <v>17109.192297000001</v>
      </c>
      <c r="I891" s="3">
        <v>107.88942400000001</v>
      </c>
      <c r="J891">
        <v>0.106293</v>
      </c>
      <c r="K891" t="e">
        <f>VLOOKUP(A891,Channel_xs_widths!$D$2:$E$279,2,FALSE)</f>
        <v>#N/A</v>
      </c>
      <c r="Q891" s="5"/>
      <c r="R891" s="3"/>
      <c r="U891" s="16"/>
      <c r="V891" s="2"/>
      <c r="W891" s="5"/>
      <c r="AB891" s="3"/>
      <c r="AC891" s="2"/>
      <c r="AD891" s="2"/>
    </row>
    <row r="892" spans="1:30">
      <c r="A892" s="5">
        <v>17106.838500000002</v>
      </c>
      <c r="B892" s="3">
        <v>-561.914537</v>
      </c>
      <c r="F892" s="2">
        <v>-121.90101300000001</v>
      </c>
      <c r="G892" s="2">
        <v>36.778300999999999</v>
      </c>
      <c r="H892" s="3">
        <v>17130.249241000001</v>
      </c>
      <c r="I892" s="3">
        <v>107.889315</v>
      </c>
      <c r="J892">
        <v>6.6709000000000004E-2</v>
      </c>
      <c r="K892" t="e">
        <f>VLOOKUP(A892,Channel_xs_widths!$D$2:$E$279,2,FALSE)</f>
        <v>#N/A</v>
      </c>
      <c r="Q892" s="5"/>
      <c r="R892" s="3"/>
      <c r="U892" s="16"/>
      <c r="V892" s="2"/>
      <c r="W892" s="5"/>
      <c r="AB892" s="3"/>
      <c r="AC892" s="2"/>
      <c r="AD892" s="2"/>
    </row>
    <row r="893" spans="1:30">
      <c r="A893" s="5">
        <v>17138.2719</v>
      </c>
      <c r="B893" s="3">
        <v>-567.47262899999998</v>
      </c>
      <c r="E893" s="16" t="s">
        <v>9</v>
      </c>
      <c r="F893" s="2">
        <v>-121.900679</v>
      </c>
      <c r="G893" s="2">
        <v>36.778210999999999</v>
      </c>
      <c r="H893" s="3">
        <v>17162.170301999999</v>
      </c>
      <c r="I893" s="3">
        <v>107.889132</v>
      </c>
      <c r="J893">
        <v>0.137739</v>
      </c>
      <c r="K893" t="e">
        <f>VLOOKUP(A893,Channel_xs_widths!$D$2:$E$279,2,FALSE)</f>
        <v>#N/A</v>
      </c>
      <c r="Q893" s="5"/>
      <c r="R893" s="3"/>
      <c r="U893" s="16"/>
      <c r="V893" s="2"/>
      <c r="W893" s="5"/>
      <c r="AB893" s="3"/>
      <c r="AC893" s="2"/>
      <c r="AD893" s="2"/>
    </row>
    <row r="894" spans="1:30">
      <c r="A894" s="5">
        <v>17148.749800000001</v>
      </c>
      <c r="B894" s="3">
        <v>-567.68733699999996</v>
      </c>
      <c r="F894" s="2">
        <v>-121.90056800000001</v>
      </c>
      <c r="G894" s="2">
        <v>36.778180999999996</v>
      </c>
      <c r="H894" s="3">
        <v>17172.650325999999</v>
      </c>
      <c r="I894" s="3">
        <v>107.888986</v>
      </c>
      <c r="J894">
        <v>2.0507000000000001E-2</v>
      </c>
      <c r="K894" t="e">
        <f>VLOOKUP(A894,Channel_xs_widths!$D$2:$E$279,2,FALSE)</f>
        <v>#N/A</v>
      </c>
      <c r="Q894" s="5"/>
      <c r="R894" s="3"/>
      <c r="U894" s="16"/>
      <c r="V894" s="2"/>
      <c r="W894" s="5"/>
      <c r="AB894" s="3"/>
      <c r="AC894" s="2"/>
      <c r="AD894" s="2"/>
    </row>
    <row r="895" spans="1:30">
      <c r="A895" s="5">
        <v>17169.422299999998</v>
      </c>
      <c r="B895" s="3">
        <v>-568.11141499999997</v>
      </c>
      <c r="F895" s="2">
        <v>-121.900345</v>
      </c>
      <c r="G895" s="2">
        <v>36.778129</v>
      </c>
      <c r="H895" s="3">
        <v>17193.327160000001</v>
      </c>
      <c r="I895" s="3">
        <v>105.385921</v>
      </c>
      <c r="J895">
        <v>2.1564E-2</v>
      </c>
      <c r="K895">
        <f>VLOOKUP(A895,Channel_xs_widths!$D$2:$E$279,2,FALSE)</f>
        <v>175.22218028</v>
      </c>
      <c r="Q895" s="5"/>
      <c r="R895" s="3"/>
      <c r="U895" s="16"/>
      <c r="V895" s="2"/>
      <c r="W895" s="5"/>
      <c r="AB895" s="3"/>
      <c r="AC895" s="2"/>
      <c r="AD895" s="2"/>
    </row>
    <row r="896" spans="1:30">
      <c r="A896" s="5">
        <v>17184.926599999999</v>
      </c>
      <c r="B896" s="3">
        <v>-568.46746800000005</v>
      </c>
      <c r="F896" s="2">
        <v>-121.900178</v>
      </c>
      <c r="G896" s="2">
        <v>36.778091000000003</v>
      </c>
      <c r="H896" s="3">
        <v>17208.835620999998</v>
      </c>
      <c r="I896" s="3">
        <v>105.385796</v>
      </c>
      <c r="J896">
        <v>2.5229000000000001E-2</v>
      </c>
      <c r="K896" t="e">
        <f>VLOOKUP(A896,Channel_xs_widths!$D$2:$E$279,2,FALSE)</f>
        <v>#N/A</v>
      </c>
      <c r="Q896" s="5"/>
      <c r="R896" s="3"/>
      <c r="U896" s="16"/>
      <c r="V896" s="2"/>
      <c r="W896" s="5"/>
      <c r="AB896" s="3"/>
      <c r="AC896" s="2"/>
      <c r="AD896" s="2"/>
    </row>
    <row r="897" spans="1:30">
      <c r="A897" s="5">
        <v>17200.431</v>
      </c>
      <c r="B897" s="3">
        <v>-568.89373799999998</v>
      </c>
      <c r="F897" s="2">
        <v>-121.90001100000001</v>
      </c>
      <c r="G897" s="2">
        <v>36.778052000000002</v>
      </c>
      <c r="H897" s="3">
        <v>17224.345860000001</v>
      </c>
      <c r="I897" s="3">
        <v>105.385689</v>
      </c>
      <c r="J897">
        <v>3.6395999999999998E-2</v>
      </c>
      <c r="K897" t="e">
        <f>VLOOKUP(A897,Channel_xs_widths!$D$2:$E$279,2,FALSE)</f>
        <v>#N/A</v>
      </c>
      <c r="Q897" s="5"/>
      <c r="R897" s="3"/>
      <c r="U897" s="16"/>
      <c r="V897" s="2"/>
      <c r="W897" s="5"/>
      <c r="AB897" s="3"/>
      <c r="AC897" s="2"/>
      <c r="AD897" s="2"/>
    </row>
    <row r="898" spans="1:30">
      <c r="A898" s="5">
        <v>17221.103500000001</v>
      </c>
      <c r="B898" s="3">
        <v>-569.78417999999999</v>
      </c>
      <c r="F898" s="2">
        <v>-121.899788</v>
      </c>
      <c r="G898" s="2">
        <v>36.777999999999999</v>
      </c>
      <c r="H898" s="3">
        <v>17245.037548</v>
      </c>
      <c r="I898" s="3">
        <v>105.385564</v>
      </c>
      <c r="J898">
        <v>4.3144000000000002E-2</v>
      </c>
      <c r="K898" t="e">
        <f>VLOOKUP(A898,Channel_xs_widths!$D$2:$E$279,2,FALSE)</f>
        <v>#N/A</v>
      </c>
      <c r="Q898" s="5"/>
      <c r="R898" s="3"/>
      <c r="U898" s="16"/>
      <c r="V898" s="2"/>
      <c r="W898" s="5"/>
      <c r="AB898" s="3"/>
      <c r="AC898" s="2"/>
      <c r="AD898" s="2"/>
    </row>
    <row r="899" spans="1:30">
      <c r="A899" s="5">
        <v>17231.681700000001</v>
      </c>
      <c r="B899" s="3">
        <v>-570.24202700000001</v>
      </c>
      <c r="F899" s="2">
        <v>-121.899677</v>
      </c>
      <c r="G899" s="2">
        <v>36.777968000000001</v>
      </c>
      <c r="H899" s="3">
        <v>17255.625581</v>
      </c>
      <c r="I899" s="3">
        <v>109.444473</v>
      </c>
      <c r="J899">
        <v>3.9578000000000002E-2</v>
      </c>
      <c r="K899" t="e">
        <f>VLOOKUP(A899,Channel_xs_widths!$D$2:$E$279,2,FALSE)</f>
        <v>#N/A</v>
      </c>
      <c r="Q899" s="5"/>
      <c r="R899" s="3"/>
      <c r="U899" s="16"/>
      <c r="V899" s="2"/>
      <c r="W899" s="5"/>
      <c r="AB899" s="3"/>
      <c r="AC899" s="2"/>
      <c r="AD899" s="2"/>
    </row>
    <row r="900" spans="1:30">
      <c r="A900" s="5">
        <v>17263.416099999999</v>
      </c>
      <c r="B900" s="3">
        <v>-571.45881199999997</v>
      </c>
      <c r="F900" s="2">
        <v>-121.899343</v>
      </c>
      <c r="G900" s="2">
        <v>36.777869000000003</v>
      </c>
      <c r="H900" s="3">
        <v>17287.383312000002</v>
      </c>
      <c r="I900" s="3">
        <v>109.44432500000001</v>
      </c>
      <c r="J900">
        <v>4.6120000000000001E-2</v>
      </c>
      <c r="K900" t="e">
        <f>VLOOKUP(A900,Channel_xs_widths!$D$2:$E$279,2,FALSE)</f>
        <v>#N/A</v>
      </c>
      <c r="Q900" s="5"/>
      <c r="R900" s="3"/>
      <c r="U900" s="16"/>
      <c r="V900" s="2"/>
      <c r="W900" s="5"/>
      <c r="AB900" s="3"/>
      <c r="AC900" s="2"/>
      <c r="AD900" s="2"/>
    </row>
    <row r="901" spans="1:30">
      <c r="A901" s="5">
        <v>17279.283299999999</v>
      </c>
      <c r="B901" s="3">
        <v>-572.437408</v>
      </c>
      <c r="F901" s="2">
        <v>-121.899176</v>
      </c>
      <c r="G901" s="2">
        <v>36.777819999999998</v>
      </c>
      <c r="H901" s="3">
        <v>17303.280681</v>
      </c>
      <c r="I901" s="3">
        <v>109.444158</v>
      </c>
      <c r="J901">
        <v>5.4462000000000003E-2</v>
      </c>
      <c r="K901" t="e">
        <f>VLOOKUP(A901,Channel_xs_widths!$D$2:$E$279,2,FALSE)</f>
        <v>#N/A</v>
      </c>
      <c r="Q901" s="5"/>
      <c r="R901" s="3"/>
      <c r="U901" s="16"/>
      <c r="V901" s="2"/>
      <c r="W901" s="5"/>
      <c r="AB901" s="3"/>
      <c r="AC901" s="2"/>
      <c r="AD901" s="2"/>
    </row>
    <row r="902" spans="1:30">
      <c r="A902" s="5">
        <v>17295.1505</v>
      </c>
      <c r="B902" s="3">
        <v>-573.18712300000004</v>
      </c>
      <c r="F902" s="2">
        <v>-121.89900900000001</v>
      </c>
      <c r="G902" s="2">
        <v>36.777771000000001</v>
      </c>
      <c r="H902" s="3">
        <v>17319.165612000001</v>
      </c>
      <c r="I902" s="3">
        <v>109.444047</v>
      </c>
      <c r="J902">
        <v>2.6806E-2</v>
      </c>
      <c r="K902" t="e">
        <f>VLOOKUP(A902,Channel_xs_widths!$D$2:$E$279,2,FALSE)</f>
        <v>#N/A</v>
      </c>
      <c r="Q902" s="5"/>
      <c r="R902" s="3"/>
      <c r="U902" s="16"/>
      <c r="V902" s="2"/>
      <c r="W902" s="5"/>
      <c r="AB902" s="3"/>
      <c r="AC902" s="2"/>
      <c r="AD902" s="2"/>
    </row>
    <row r="903" spans="1:30">
      <c r="A903" s="5">
        <v>17326.884999999998</v>
      </c>
      <c r="B903" s="3">
        <v>-573.71342300000003</v>
      </c>
      <c r="F903" s="2">
        <v>-121.898675</v>
      </c>
      <c r="G903" s="2">
        <v>36.777673</v>
      </c>
      <c r="H903" s="3">
        <v>17350.904463999999</v>
      </c>
      <c r="I903" s="3">
        <v>109.44387999999999</v>
      </c>
      <c r="J903">
        <v>1.4677000000000001E-2</v>
      </c>
      <c r="K903" t="e">
        <f>VLOOKUP(A903,Channel_xs_widths!$D$2:$E$279,2,FALSE)</f>
        <v>#N/A</v>
      </c>
      <c r="Q903" s="5"/>
      <c r="R903" s="3"/>
      <c r="U903" s="16"/>
      <c r="V903" s="2"/>
      <c r="W903" s="5"/>
      <c r="AB903" s="3"/>
      <c r="AC903" s="2"/>
      <c r="AD903" s="2"/>
    </row>
    <row r="904" spans="1:30">
      <c r="A904" s="5">
        <v>17337.463199999998</v>
      </c>
      <c r="B904" s="3">
        <v>-573.80814599999997</v>
      </c>
      <c r="F904" s="2">
        <v>-121.89856399999999</v>
      </c>
      <c r="G904" s="2">
        <v>36.777639999999998</v>
      </c>
      <c r="H904" s="3">
        <v>17361.483058999998</v>
      </c>
      <c r="I904" s="3">
        <v>109.443732</v>
      </c>
      <c r="J904">
        <v>2.0232E-2</v>
      </c>
      <c r="K904" t="e">
        <f>VLOOKUP(A904,Channel_xs_widths!$D$2:$E$279,2,FALSE)</f>
        <v>#N/A</v>
      </c>
      <c r="Q904" s="5"/>
      <c r="R904" s="3"/>
      <c r="U904" s="16"/>
      <c r="V904" s="2"/>
      <c r="W904" s="5"/>
      <c r="AB904" s="3"/>
      <c r="AC904" s="2"/>
      <c r="AD904" s="2"/>
    </row>
    <row r="905" spans="1:30">
      <c r="A905" s="5">
        <v>17348.627499999999</v>
      </c>
      <c r="B905" s="3">
        <v>-574.15332000000001</v>
      </c>
      <c r="F905" s="2">
        <v>-121.89850800000001</v>
      </c>
      <c r="G905" s="2">
        <v>36.777549999999998</v>
      </c>
      <c r="H905" s="3">
        <v>17372.652671</v>
      </c>
      <c r="I905" s="3">
        <v>152.924319</v>
      </c>
      <c r="J905">
        <v>2.9468000000000001E-2</v>
      </c>
      <c r="K905" t="e">
        <f>VLOOKUP(A905,Channel_xs_widths!$D$2:$E$279,2,FALSE)</f>
        <v>#N/A</v>
      </c>
      <c r="Q905" s="5"/>
      <c r="R905" s="3"/>
      <c r="U905" s="16"/>
      <c r="V905" s="2"/>
      <c r="W905" s="5"/>
      <c r="AB905" s="3"/>
      <c r="AC905" s="2"/>
      <c r="AD905" s="2"/>
    </row>
    <row r="906" spans="1:30">
      <c r="A906" s="5">
        <v>17382.120299999999</v>
      </c>
      <c r="B906" s="3">
        <v>-575.12408400000004</v>
      </c>
      <c r="F906" s="2">
        <v>-121.898341</v>
      </c>
      <c r="G906" s="2">
        <v>36.777279</v>
      </c>
      <c r="H906" s="3">
        <v>17406.159585000001</v>
      </c>
      <c r="I906" s="3">
        <v>152.92420100000001</v>
      </c>
      <c r="J906">
        <v>2.8983999999999999E-2</v>
      </c>
      <c r="K906">
        <f>VLOOKUP(A906,Channel_xs_widths!$D$2:$E$279,2,FALSE)</f>
        <v>204.298298037</v>
      </c>
      <c r="Q906" s="5"/>
      <c r="R906" s="3"/>
      <c r="U906" s="16"/>
      <c r="V906" s="2"/>
      <c r="W906" s="5"/>
      <c r="AB906" s="3"/>
      <c r="AC906" s="2"/>
      <c r="AD906" s="2"/>
    </row>
    <row r="907" spans="1:30">
      <c r="A907" s="5">
        <v>17382.120299999999</v>
      </c>
      <c r="B907" s="3">
        <v>-575.12408400000004</v>
      </c>
      <c r="F907" s="2">
        <v>-121.898341</v>
      </c>
      <c r="G907" s="2">
        <v>36.777279</v>
      </c>
      <c r="H907" s="3">
        <v>17406.159585000001</v>
      </c>
      <c r="I907" s="3">
        <v>180</v>
      </c>
      <c r="J907">
        <v>4.9000000000000002E-2</v>
      </c>
      <c r="Q907" s="5"/>
      <c r="R907" s="3"/>
      <c r="U907" s="16"/>
      <c r="V907" s="2"/>
      <c r="W907" s="5"/>
      <c r="AB907" s="3"/>
      <c r="AC907" s="2"/>
      <c r="AD907" s="2"/>
    </row>
    <row r="908" spans="1:30">
      <c r="A908" s="5">
        <v>17404.448899999999</v>
      </c>
      <c r="B908" s="3">
        <v>-576.21817999999996</v>
      </c>
      <c r="F908" s="2">
        <v>-121.89823</v>
      </c>
      <c r="G908" s="2">
        <v>36.777099</v>
      </c>
      <c r="H908" s="3">
        <v>17428.514952000001</v>
      </c>
      <c r="I908" s="3">
        <v>152.92405299999999</v>
      </c>
      <c r="J908">
        <v>5.0388000000000002E-2</v>
      </c>
      <c r="K908" t="e">
        <f>VLOOKUP(A908,Channel_xs_widths!$D$2:$E$279,2,FALSE)</f>
        <v>#N/A</v>
      </c>
      <c r="Q908" s="5"/>
      <c r="R908" s="3"/>
      <c r="U908" s="16"/>
      <c r="V908" s="2"/>
      <c r="W908" s="5"/>
      <c r="AB908" s="3"/>
      <c r="AC908" s="2"/>
      <c r="AD908" s="2"/>
    </row>
    <row r="909" spans="1:30">
      <c r="A909" s="5">
        <v>17414.447499999998</v>
      </c>
      <c r="B909" s="3">
        <v>-576.75299099999995</v>
      </c>
      <c r="F909" s="2">
        <v>-121.89823</v>
      </c>
      <c r="G909" s="2">
        <v>36.777009</v>
      </c>
      <c r="H909" s="3">
        <v>17438.527817999999</v>
      </c>
      <c r="I909" s="3">
        <v>179.34031400000001</v>
      </c>
      <c r="J909">
        <v>9.1940000000000008E-3</v>
      </c>
      <c r="K909" t="e">
        <f>VLOOKUP(A909,Channel_xs_widths!$D$2:$E$279,2,FALSE)</f>
        <v>#N/A</v>
      </c>
      <c r="Q909" s="5"/>
      <c r="R909" s="3"/>
      <c r="U909" s="16"/>
      <c r="V909" s="2"/>
      <c r="W909" s="5"/>
      <c r="AB909" s="3"/>
      <c r="AC909" s="2"/>
      <c r="AD909" s="2"/>
    </row>
    <row r="910" spans="1:30">
      <c r="A910" s="5">
        <v>17444.443200000002</v>
      </c>
      <c r="B910" s="3">
        <v>-575.85048400000005</v>
      </c>
      <c r="F910" s="2">
        <v>-121.89823</v>
      </c>
      <c r="G910" s="2">
        <v>36.776738999999999</v>
      </c>
      <c r="H910" s="3">
        <v>17468.537110000001</v>
      </c>
      <c r="I910" s="3">
        <v>179.340317</v>
      </c>
      <c r="J910">
        <v>4.0346E-2</v>
      </c>
      <c r="K910" t="e">
        <f>VLOOKUP(A910,Channel_xs_widths!$D$2:$E$279,2,FALSE)</f>
        <v>#N/A</v>
      </c>
      <c r="Q910" s="5"/>
      <c r="R910" s="3"/>
      <c r="U910" s="16"/>
      <c r="V910" s="2"/>
      <c r="W910" s="5"/>
      <c r="AB910" s="3"/>
      <c r="AC910" s="2"/>
      <c r="AD910" s="2"/>
    </row>
    <row r="911" spans="1:30">
      <c r="A911" s="5">
        <v>17464.440299999998</v>
      </c>
      <c r="B911" s="3">
        <v>-574.73596199999997</v>
      </c>
      <c r="F911" s="2">
        <v>-121.89823</v>
      </c>
      <c r="G911" s="2">
        <v>36.776558000000001</v>
      </c>
      <c r="H911" s="3">
        <v>17488.565288999998</v>
      </c>
      <c r="I911" s="3">
        <v>179.34032099999999</v>
      </c>
      <c r="J911">
        <v>7.5787999999999994E-2</v>
      </c>
      <c r="K911" t="e">
        <f>VLOOKUP(A911,Channel_xs_widths!$D$2:$E$279,2,FALSE)</f>
        <v>#N/A</v>
      </c>
      <c r="Q911" s="5"/>
      <c r="R911" s="3"/>
      <c r="U911" s="16"/>
      <c r="V911" s="2"/>
      <c r="W911" s="5"/>
      <c r="AB911" s="3"/>
      <c r="AC911" s="2"/>
      <c r="AD911" s="2"/>
    </row>
    <row r="912" spans="1:30">
      <c r="A912" s="5">
        <v>17475.604599999999</v>
      </c>
      <c r="B912" s="3">
        <v>-573.488831</v>
      </c>
      <c r="F912" s="2">
        <v>-121.898286</v>
      </c>
      <c r="G912" s="2">
        <v>36.776468000000001</v>
      </c>
      <c r="H912" s="3">
        <v>17499.799037000001</v>
      </c>
      <c r="I912" s="3">
        <v>205.756835</v>
      </c>
      <c r="J912">
        <v>1.7780000000000001E-2</v>
      </c>
      <c r="K912" t="e">
        <f>VLOOKUP(A912,Channel_xs_widths!$D$2:$E$279,2,FALSE)</f>
        <v>#N/A</v>
      </c>
      <c r="Q912" s="5"/>
      <c r="R912" s="3"/>
      <c r="U912" s="16"/>
      <c r="V912" s="2"/>
      <c r="W912" s="5"/>
      <c r="AB912" s="3"/>
      <c r="AC912" s="2"/>
      <c r="AD912" s="2"/>
    </row>
    <row r="913" spans="1:30">
      <c r="A913" s="5">
        <v>17486.768899999999</v>
      </c>
      <c r="B913" s="3">
        <v>-574.33894899999996</v>
      </c>
      <c r="F913" s="2">
        <v>-121.898341</v>
      </c>
      <c r="G913" s="2">
        <v>36.776378000000001</v>
      </c>
      <c r="H913" s="3">
        <v>17510.995666999999</v>
      </c>
      <c r="I913" s="3">
        <v>205.75689700000001</v>
      </c>
      <c r="J913">
        <v>0.13442899999999999</v>
      </c>
      <c r="K913" t="e">
        <f>VLOOKUP(A913,Channel_xs_widths!$D$2:$E$279,2,FALSE)</f>
        <v>#N/A</v>
      </c>
      <c r="Q913" s="5"/>
      <c r="R913" s="3"/>
      <c r="U913" s="16"/>
      <c r="V913" s="2"/>
      <c r="W913" s="5"/>
      <c r="AB913" s="3"/>
      <c r="AC913" s="2"/>
      <c r="AD913" s="2"/>
    </row>
    <row r="914" spans="1:30">
      <c r="A914" s="5">
        <v>17509.097600000001</v>
      </c>
      <c r="B914" s="3">
        <v>-568.98640999999998</v>
      </c>
      <c r="F914" s="2">
        <v>-121.898453</v>
      </c>
      <c r="G914" s="2">
        <v>36.776198000000001</v>
      </c>
      <c r="H914" s="3">
        <v>17533.956879000001</v>
      </c>
      <c r="I914" s="3">
        <v>205.756989</v>
      </c>
      <c r="J914">
        <v>0.107505</v>
      </c>
      <c r="K914" t="e">
        <f>VLOOKUP(A914,Channel_xs_widths!$D$2:$E$279,2,FALSE)</f>
        <v>#N/A</v>
      </c>
      <c r="Q914" s="5"/>
      <c r="R914" s="3"/>
      <c r="U914" s="16"/>
      <c r="V914" s="2"/>
      <c r="W914" s="5"/>
      <c r="AB914" s="3"/>
      <c r="AC914" s="2"/>
      <c r="AD914" s="2"/>
    </row>
    <row r="915" spans="1:30">
      <c r="A915" s="5">
        <v>17531.426200000002</v>
      </c>
      <c r="B915" s="3">
        <v>-569.53808600000002</v>
      </c>
      <c r="F915" s="2">
        <v>-121.89856399999999</v>
      </c>
      <c r="G915" s="2">
        <v>36.776018000000001</v>
      </c>
      <c r="H915" s="3">
        <v>17556.292329</v>
      </c>
      <c r="I915" s="3">
        <v>205.757113</v>
      </c>
      <c r="J915">
        <v>0.28681099999999998</v>
      </c>
      <c r="K915" t="e">
        <f>VLOOKUP(A915,Channel_xs_widths!$D$2:$E$279,2,FALSE)</f>
        <v>#N/A</v>
      </c>
      <c r="Q915" s="5"/>
      <c r="R915" s="3"/>
      <c r="U915" s="16"/>
      <c r="V915" s="2"/>
      <c r="W915" s="5"/>
      <c r="AB915" s="3"/>
      <c r="AC915" s="2"/>
      <c r="AD915" s="2"/>
    </row>
    <row r="916" spans="1:30">
      <c r="A916" s="5">
        <v>17542.185399999998</v>
      </c>
      <c r="B916" s="3">
        <v>-578.47636699999998</v>
      </c>
      <c r="F916" s="2">
        <v>-121.89860899999999</v>
      </c>
      <c r="G916" s="2">
        <v>36.775928</v>
      </c>
      <c r="H916" s="3">
        <v>17570.279947999999</v>
      </c>
      <c r="I916" s="3">
        <v>201.01408000000001</v>
      </c>
      <c r="J916">
        <v>0.39200499999999999</v>
      </c>
      <c r="K916" t="e">
        <f>VLOOKUP(A916,Channel_xs_widths!$D$2:$E$279,2,FALSE)</f>
        <v>#N/A</v>
      </c>
      <c r="Q916" s="5"/>
      <c r="R916" s="3"/>
      <c r="U916" s="16"/>
      <c r="V916" s="2"/>
      <c r="W916" s="5"/>
      <c r="AB916" s="3"/>
      <c r="AC916" s="2"/>
      <c r="AD916" s="2"/>
    </row>
    <row r="917" spans="1:30">
      <c r="A917" s="5">
        <v>17558.324199999999</v>
      </c>
      <c r="B917" s="3">
        <v>-580.08224499999994</v>
      </c>
      <c r="F917" s="2">
        <v>-121.898675</v>
      </c>
      <c r="G917" s="2">
        <v>36.775792000000003</v>
      </c>
      <c r="H917" s="3">
        <v>17586.498468000002</v>
      </c>
      <c r="I917" s="3">
        <v>201.01414399999999</v>
      </c>
      <c r="J917">
        <v>6.9268999999999997E-2</v>
      </c>
      <c r="K917">
        <f>VLOOKUP(A917,Channel_xs_widths!$D$2:$E$279,2,FALSE)</f>
        <v>149.375745986</v>
      </c>
      <c r="Q917" s="5"/>
      <c r="R917" s="3"/>
      <c r="U917" s="16"/>
      <c r="V917" s="2"/>
      <c r="W917" s="5"/>
      <c r="AB917" s="3"/>
      <c r="AC917" s="2"/>
      <c r="AD917" s="2"/>
    </row>
    <row r="918" spans="1:30">
      <c r="A918" s="5">
        <v>17574.463100000001</v>
      </c>
      <c r="B918" s="3">
        <v>-580.712219</v>
      </c>
      <c r="F918" s="2">
        <v>-121.898742</v>
      </c>
      <c r="G918" s="2">
        <v>36.775657000000002</v>
      </c>
      <c r="H918" s="3">
        <v>17602.649581999998</v>
      </c>
      <c r="I918" s="3">
        <v>201.01422099999999</v>
      </c>
      <c r="J918">
        <v>1.7319999999999999E-2</v>
      </c>
      <c r="K918" t="e">
        <f>VLOOKUP(A918,Channel_xs_widths!$D$2:$E$279,2,FALSE)</f>
        <v>#N/A</v>
      </c>
      <c r="Q918" s="5"/>
      <c r="R918" s="3"/>
      <c r="U918" s="16"/>
      <c r="V918" s="2"/>
      <c r="W918" s="5"/>
      <c r="AB918" s="3"/>
      <c r="AC918" s="2"/>
      <c r="AD918" s="2"/>
    </row>
    <row r="919" spans="1:30">
      <c r="A919" s="5">
        <v>17585.222300000001</v>
      </c>
      <c r="B919" s="3">
        <v>-579.61637399999995</v>
      </c>
      <c r="F919" s="2">
        <v>-121.898787</v>
      </c>
      <c r="G919" s="2">
        <v>36.775567000000002</v>
      </c>
      <c r="H919" s="3">
        <v>17613.464462</v>
      </c>
      <c r="I919" s="3">
        <v>201.014285</v>
      </c>
      <c r="J919">
        <v>4.2204999999999999E-2</v>
      </c>
      <c r="K919" t="e">
        <f>VLOOKUP(A919,Channel_xs_widths!$D$2:$E$279,2,FALSE)</f>
        <v>#N/A</v>
      </c>
      <c r="Q919" s="5"/>
      <c r="R919" s="3"/>
      <c r="U919" s="16"/>
      <c r="V919" s="2"/>
      <c r="W919" s="5"/>
      <c r="AB919" s="3"/>
      <c r="AC919" s="2"/>
      <c r="AD919" s="2"/>
    </row>
    <row r="920" spans="1:30">
      <c r="A920" s="5">
        <v>17613.4113</v>
      </c>
      <c r="B920" s="3">
        <v>-582.35601799999995</v>
      </c>
      <c r="F920" s="2">
        <v>-121.89900900000001</v>
      </c>
      <c r="G920" s="2">
        <v>36.775387000000002</v>
      </c>
      <c r="H920" s="3">
        <v>17641.786306000002</v>
      </c>
      <c r="I920" s="3">
        <v>224.15507299999999</v>
      </c>
      <c r="J920">
        <v>9.7187999999999997E-2</v>
      </c>
      <c r="K920" t="e">
        <f>VLOOKUP(A920,Channel_xs_widths!$D$2:$E$279,2,FALSE)</f>
        <v>#N/A</v>
      </c>
      <c r="Q920" s="5"/>
      <c r="R920" s="3"/>
      <c r="U920" s="16"/>
      <c r="V920" s="2"/>
      <c r="W920" s="5"/>
      <c r="AB920" s="3"/>
      <c r="AC920" s="2"/>
      <c r="AD920" s="2"/>
    </row>
    <row r="921" spans="1:30">
      <c r="A921" s="5">
        <v>17613.4113</v>
      </c>
      <c r="B921" s="3">
        <v>-582.35601799999995</v>
      </c>
      <c r="F921" s="2">
        <v>-121.89900900000001</v>
      </c>
      <c r="G921" s="2">
        <v>36.775387000000002</v>
      </c>
      <c r="H921" s="3">
        <v>17641.786306000002</v>
      </c>
      <c r="I921" s="3">
        <v>237.692666</v>
      </c>
      <c r="J921">
        <v>3.6372000000000002E-2</v>
      </c>
      <c r="K921" t="e">
        <f>VLOOKUP(A921,Channel_xs_widths!$D$2:$E$279,2,FALSE)</f>
        <v>#N/A</v>
      </c>
      <c r="Q921" s="5"/>
      <c r="R921" s="3"/>
      <c r="U921" s="16"/>
      <c r="V921" s="2"/>
      <c r="W921" s="5"/>
      <c r="AB921" s="3"/>
      <c r="AC921" s="2"/>
      <c r="AD921" s="2"/>
    </row>
    <row r="922" spans="1:30">
      <c r="A922" s="5">
        <v>17641.600399999999</v>
      </c>
      <c r="B922" s="3">
        <v>-581.33072900000002</v>
      </c>
      <c r="F922" s="2">
        <v>-121.899232</v>
      </c>
      <c r="G922" s="2">
        <v>36.775207000000002</v>
      </c>
      <c r="H922" s="3">
        <v>17669.994001999999</v>
      </c>
      <c r="I922" s="3">
        <v>224.15527700000001</v>
      </c>
      <c r="J922">
        <v>2.6159999999999998E-3</v>
      </c>
      <c r="K922" t="e">
        <f>VLOOKUP(A922,Channel_xs_widths!$D$2:$E$279,2,FALSE)</f>
        <v>#N/A</v>
      </c>
      <c r="Q922" s="5"/>
      <c r="R922" s="3"/>
      <c r="U922" s="16"/>
      <c r="V922" s="2"/>
      <c r="W922" s="5"/>
      <c r="AB922" s="3"/>
      <c r="AC922" s="2"/>
      <c r="AD922" s="2"/>
    </row>
    <row r="923" spans="1:30">
      <c r="A923" s="5">
        <v>17655.694899999999</v>
      </c>
      <c r="B923" s="3">
        <v>-582.24542199999996</v>
      </c>
      <c r="F923" s="2">
        <v>-121.899343</v>
      </c>
      <c r="G923" s="2">
        <v>36.775115999999997</v>
      </c>
      <c r="H923" s="3">
        <v>17684.118192000002</v>
      </c>
      <c r="I923" s="3">
        <v>224.15543</v>
      </c>
      <c r="J923">
        <v>6.4896999999999996E-2</v>
      </c>
      <c r="K923" t="e">
        <f>VLOOKUP(A923,Channel_xs_widths!$D$2:$E$279,2,FALSE)</f>
        <v>#N/A</v>
      </c>
      <c r="Q923" s="5"/>
      <c r="R923" s="3"/>
      <c r="U923" s="16"/>
      <c r="V923" s="2"/>
      <c r="W923" s="5"/>
      <c r="AB923" s="3"/>
      <c r="AC923" s="2"/>
      <c r="AD923" s="2"/>
    </row>
    <row r="924" spans="1:30">
      <c r="A924" s="5">
        <v>17655.694899999999</v>
      </c>
      <c r="B924" s="3">
        <v>-582.24542199999996</v>
      </c>
      <c r="F924" s="2">
        <v>-121.899343</v>
      </c>
      <c r="G924" s="2">
        <v>36.775115999999997</v>
      </c>
      <c r="H924" s="3">
        <v>17684.118192000002</v>
      </c>
      <c r="I924" s="3">
        <v>180</v>
      </c>
      <c r="J924">
        <v>5.4073999999999997E-2</v>
      </c>
      <c r="K924" t="e">
        <f>VLOOKUP(A924,Channel_xs_widths!$D$2:$E$279,2,FALSE)</f>
        <v>#N/A</v>
      </c>
      <c r="Q924" s="5"/>
      <c r="R924" s="3"/>
      <c r="U924" s="16"/>
      <c r="V924" s="2"/>
      <c r="W924" s="5"/>
      <c r="AB924" s="3"/>
      <c r="AC924" s="2"/>
      <c r="AD924" s="2"/>
    </row>
    <row r="925" spans="1:30">
      <c r="A925" s="5">
        <v>17697.978599999999</v>
      </c>
      <c r="B925" s="3">
        <v>-584.53186000000005</v>
      </c>
      <c r="F925" s="2">
        <v>-121.899677</v>
      </c>
      <c r="G925" s="2">
        <v>36.774845999999997</v>
      </c>
      <c r="H925" s="3">
        <v>17726.463630999999</v>
      </c>
      <c r="I925" s="3">
        <v>224.15563399999999</v>
      </c>
      <c r="J925">
        <v>5.4073999999999997E-2</v>
      </c>
      <c r="K925" t="e">
        <f>VLOOKUP(A925,Channel_xs_widths!$D$2:$E$279,2,FALSE)</f>
        <v>#N/A</v>
      </c>
      <c r="Q925" s="5"/>
      <c r="R925" s="3"/>
      <c r="U925" s="16"/>
      <c r="V925" s="2"/>
      <c r="W925" s="5"/>
      <c r="AB925" s="3"/>
      <c r="AC925" s="2"/>
      <c r="AD925" s="2"/>
    </row>
    <row r="926" spans="1:30">
      <c r="A926" s="5">
        <v>17697.978599999999</v>
      </c>
      <c r="B926" s="3">
        <v>-584.53186000000005</v>
      </c>
      <c r="F926" s="2">
        <v>-121.899677</v>
      </c>
      <c r="G926" s="2">
        <v>36.774845999999997</v>
      </c>
      <c r="H926" s="3">
        <v>17726.463630999999</v>
      </c>
      <c r="I926" s="3">
        <v>180</v>
      </c>
      <c r="J926">
        <v>8.548E-3</v>
      </c>
      <c r="K926" t="e">
        <f>VLOOKUP(A926,Channel_xs_widths!$D$2:$E$279,2,FALSE)</f>
        <v>#N/A</v>
      </c>
      <c r="Q926" s="5"/>
      <c r="R926" s="3"/>
      <c r="U926" s="16"/>
      <c r="V926" s="2"/>
      <c r="W926" s="5"/>
      <c r="AB926" s="3"/>
      <c r="AC926" s="2"/>
      <c r="AD926" s="2"/>
    </row>
    <row r="927" spans="1:30">
      <c r="A927" s="5">
        <v>17712.073100000001</v>
      </c>
      <c r="B927" s="3">
        <v>-584.65234399999997</v>
      </c>
      <c r="F927" s="2">
        <v>-121.899788</v>
      </c>
      <c r="G927" s="2">
        <v>36.774755999999996</v>
      </c>
      <c r="H927" s="3">
        <v>17740.558717</v>
      </c>
      <c r="I927" s="3">
        <v>224.15583799999999</v>
      </c>
      <c r="J927">
        <v>2.7810000000000001E-2</v>
      </c>
      <c r="K927" t="e">
        <f>VLOOKUP(A927,Channel_xs_widths!$D$2:$E$279,2,FALSE)</f>
        <v>#N/A</v>
      </c>
      <c r="Q927" s="5"/>
      <c r="R927" s="3"/>
      <c r="U927" s="16"/>
      <c r="V927" s="2"/>
      <c r="W927" s="5"/>
      <c r="AB927" s="3"/>
      <c r="AC927" s="2"/>
      <c r="AD927" s="2"/>
    </row>
    <row r="928" spans="1:30">
      <c r="A928" s="5">
        <v>17740.262299999999</v>
      </c>
      <c r="B928" s="3">
        <v>-585.707764</v>
      </c>
      <c r="F928" s="2">
        <v>-121.90001100000001</v>
      </c>
      <c r="G928" s="2">
        <v>36.774576000000003</v>
      </c>
      <c r="H928" s="3">
        <v>17768.767632999999</v>
      </c>
      <c r="I928" s="3">
        <v>224.155991</v>
      </c>
      <c r="J928">
        <v>3.7441000000000002E-2</v>
      </c>
      <c r="K928" t="e">
        <f>VLOOKUP(A928,Channel_xs_widths!$D$2:$E$279,2,FALSE)</f>
        <v>#N/A</v>
      </c>
      <c r="Q928" s="5"/>
      <c r="R928" s="3"/>
      <c r="U928" s="16"/>
      <c r="V928" s="2"/>
      <c r="W928" s="5"/>
      <c r="AB928" s="3"/>
      <c r="AC928" s="2"/>
      <c r="AD928" s="2"/>
    </row>
    <row r="929" spans="1:30">
      <c r="A929" s="5">
        <v>17740.262299999999</v>
      </c>
      <c r="B929" s="3">
        <v>-585.707764</v>
      </c>
      <c r="F929" s="2">
        <v>-121.90001100000001</v>
      </c>
      <c r="G929" s="2">
        <v>36.774576000000003</v>
      </c>
      <c r="H929" s="3">
        <v>17768.767632999999</v>
      </c>
      <c r="I929" s="3">
        <v>175.214305</v>
      </c>
      <c r="J929">
        <v>2.0323999999999998E-2</v>
      </c>
      <c r="K929" t="e">
        <f>VLOOKUP(A929,Channel_xs_widths!$D$2:$E$279,2,FALSE)</f>
        <v>#N/A</v>
      </c>
      <c r="Q929" s="5"/>
      <c r="R929" s="3"/>
      <c r="U929" s="16"/>
      <c r="V929" s="2"/>
      <c r="W929" s="5"/>
      <c r="AB929" s="3"/>
      <c r="AC929" s="2"/>
      <c r="AD929" s="2"/>
    </row>
    <row r="930" spans="1:30">
      <c r="A930" s="5">
        <v>17782.5461</v>
      </c>
      <c r="B930" s="3">
        <v>-586.567139</v>
      </c>
      <c r="F930" s="2">
        <v>-121.900345</v>
      </c>
      <c r="G930" s="2">
        <v>36.774304999999998</v>
      </c>
      <c r="H930" s="3">
        <v>17811.060172000001</v>
      </c>
      <c r="I930" s="3">
        <v>224.15624600000001</v>
      </c>
      <c r="J930">
        <v>6.9680000000000002E-3</v>
      </c>
      <c r="K930">
        <f>VLOOKUP(A930,Channel_xs_widths!$D$2:$E$279,2,FALSE)</f>
        <v>137.61794109799999</v>
      </c>
      <c r="Q930" s="5"/>
      <c r="R930" s="3"/>
      <c r="U930" s="16"/>
      <c r="V930" s="2"/>
      <c r="W930" s="5"/>
      <c r="AB930" s="3"/>
      <c r="AC930" s="2"/>
      <c r="AD930" s="2"/>
    </row>
    <row r="931" spans="1:30">
      <c r="A931" s="5">
        <v>17796.6407</v>
      </c>
      <c r="B931" s="3">
        <v>-586.10062700000003</v>
      </c>
      <c r="F931" s="2">
        <v>-121.90045600000001</v>
      </c>
      <c r="G931" s="2">
        <v>36.774214999999998</v>
      </c>
      <c r="H931" s="3">
        <v>17825.162508000001</v>
      </c>
      <c r="I931" s="3">
        <v>224.15645000000001</v>
      </c>
      <c r="J931">
        <v>2.4126999999999999E-2</v>
      </c>
      <c r="K931" t="e">
        <f>VLOOKUP(A931,Channel_xs_widths!$D$2:$E$279,2,FALSE)</f>
        <v>#N/A</v>
      </c>
      <c r="Q931" s="5"/>
      <c r="R931" s="3"/>
      <c r="U931" s="16"/>
      <c r="V931" s="2"/>
      <c r="W931" s="5"/>
      <c r="AB931" s="3"/>
      <c r="AC931" s="2"/>
      <c r="AD931" s="2"/>
    </row>
    <row r="932" spans="1:30">
      <c r="A932" s="5">
        <v>17818.883000000002</v>
      </c>
      <c r="B932" s="3">
        <v>-587.443848</v>
      </c>
      <c r="F932" s="2">
        <v>-121.900679</v>
      </c>
      <c r="G932" s="2">
        <v>36.774124999999998</v>
      </c>
      <c r="H932" s="3">
        <v>17847.445331999999</v>
      </c>
      <c r="I932" s="3">
        <v>242.62828099999999</v>
      </c>
      <c r="J932">
        <v>7.9402E-2</v>
      </c>
      <c r="K932" t="e">
        <f>VLOOKUP(A932,Channel_xs_widths!$D$2:$E$279,2,FALSE)</f>
        <v>#N/A</v>
      </c>
      <c r="Q932" s="5"/>
      <c r="R932" s="3"/>
      <c r="U932" s="16"/>
      <c r="V932" s="2"/>
      <c r="W932" s="5"/>
      <c r="AB932" s="3"/>
      <c r="AC932" s="2"/>
      <c r="AD932" s="2"/>
    </row>
    <row r="933" spans="1:30">
      <c r="A933" s="5">
        <v>17841.1253</v>
      </c>
      <c r="B933" s="3">
        <v>-589.63279199999999</v>
      </c>
      <c r="F933" s="2">
        <v>-121.900901</v>
      </c>
      <c r="G933" s="2">
        <v>36.774034999999998</v>
      </c>
      <c r="H933" s="3">
        <v>17869.795106000001</v>
      </c>
      <c r="I933" s="3">
        <v>242.628443</v>
      </c>
      <c r="J933">
        <v>7.9628000000000004E-2</v>
      </c>
      <c r="K933" t="e">
        <f>VLOOKUP(A933,Channel_xs_widths!$D$2:$E$279,2,FALSE)</f>
        <v>#N/A</v>
      </c>
      <c r="Q933" s="5"/>
      <c r="R933" s="3"/>
      <c r="U933" s="16"/>
      <c r="V933" s="2"/>
      <c r="W933" s="5"/>
      <c r="AB933" s="3"/>
      <c r="AC933" s="2"/>
      <c r="AD933" s="2"/>
    </row>
    <row r="934" spans="1:30">
      <c r="A934" s="5">
        <v>17852.246500000001</v>
      </c>
      <c r="B934" s="3">
        <v>-590.100505</v>
      </c>
      <c r="F934" s="2">
        <v>-121.90101300000001</v>
      </c>
      <c r="G934" s="2">
        <v>36.773989999999998</v>
      </c>
      <c r="H934" s="3">
        <v>17880.926105999999</v>
      </c>
      <c r="I934" s="3">
        <v>242.62856400000001</v>
      </c>
      <c r="J934">
        <v>1.196E-3</v>
      </c>
      <c r="K934" t="e">
        <f>VLOOKUP(A934,Channel_xs_widths!$D$2:$E$279,2,FALSE)</f>
        <v>#N/A</v>
      </c>
      <c r="Q934" s="5"/>
      <c r="R934" s="3"/>
      <c r="U934" s="16"/>
      <c r="V934" s="2"/>
      <c r="W934" s="5"/>
      <c r="AB934" s="3"/>
      <c r="AC934" s="2"/>
      <c r="AD934" s="2"/>
    </row>
    <row r="935" spans="1:30">
      <c r="A935" s="5">
        <v>17863.367699999999</v>
      </c>
      <c r="B935" s="3">
        <v>-589.65938300000005</v>
      </c>
      <c r="F935" s="2">
        <v>-121.901124</v>
      </c>
      <c r="G935" s="2">
        <v>36.773944999999998</v>
      </c>
      <c r="H935" s="3">
        <v>17892.056024000001</v>
      </c>
      <c r="I935" s="3">
        <v>242.62864500000001</v>
      </c>
      <c r="J935">
        <v>1.7791000000000001E-2</v>
      </c>
      <c r="K935" t="e">
        <f>VLOOKUP(A935,Channel_xs_widths!$D$2:$E$279,2,FALSE)</f>
        <v>#N/A</v>
      </c>
      <c r="Q935" s="5"/>
      <c r="R935" s="3"/>
      <c r="U935" s="16"/>
      <c r="V935" s="2"/>
      <c r="W935" s="5"/>
      <c r="AB935" s="3"/>
      <c r="AC935" s="2"/>
      <c r="AD935" s="2"/>
    </row>
    <row r="936" spans="1:30">
      <c r="A936" s="5">
        <v>17883.236000000001</v>
      </c>
      <c r="B936" s="3">
        <v>-590.65183500000001</v>
      </c>
      <c r="F936" s="2">
        <v>-121.901347</v>
      </c>
      <c r="G936" s="2">
        <v>36.773944999999998</v>
      </c>
      <c r="H936" s="3">
        <v>17911.949137</v>
      </c>
      <c r="I936" s="3">
        <v>269.34216199999997</v>
      </c>
      <c r="J936">
        <v>3.7011000000000002E-2</v>
      </c>
      <c r="K936" t="e">
        <f>VLOOKUP(A936,Channel_xs_widths!$D$2:$E$279,2,FALSE)</f>
        <v>#N/A</v>
      </c>
      <c r="Q936" s="5"/>
      <c r="R936" s="3"/>
      <c r="U936" s="16"/>
      <c r="V936" s="2"/>
      <c r="W936" s="5"/>
      <c r="AB936" s="3"/>
      <c r="AC936" s="2"/>
      <c r="AD936" s="2"/>
    </row>
    <row r="937" spans="1:30">
      <c r="A937" s="5">
        <v>17913.038499999999</v>
      </c>
      <c r="B937" s="3">
        <v>-591.49776199999997</v>
      </c>
      <c r="F937" s="2">
        <v>-121.901681</v>
      </c>
      <c r="G937" s="2">
        <v>36.773944999999998</v>
      </c>
      <c r="H937" s="3">
        <v>17941.763650000001</v>
      </c>
      <c r="I937" s="3">
        <v>269.34232800000001</v>
      </c>
      <c r="J937">
        <v>3.4672000000000001E-2</v>
      </c>
      <c r="K937" t="e">
        <f>VLOOKUP(A937,Channel_xs_widths!$D$2:$E$279,2,FALSE)</f>
        <v>#N/A</v>
      </c>
      <c r="Q937" s="5"/>
      <c r="R937" s="3"/>
      <c r="U937" s="16"/>
      <c r="V937" s="2"/>
      <c r="W937" s="5"/>
      <c r="AB937" s="3"/>
      <c r="AC937" s="2"/>
      <c r="AD937" s="2"/>
    </row>
    <row r="938" spans="1:30">
      <c r="A938" s="5">
        <v>17942.841</v>
      </c>
      <c r="B938" s="3">
        <v>-592.71844499999997</v>
      </c>
      <c r="F938" s="2">
        <v>-121.90201500000001</v>
      </c>
      <c r="G938" s="2">
        <v>36.773944999999998</v>
      </c>
      <c r="H938" s="3">
        <v>17971.591145999999</v>
      </c>
      <c r="I938" s="3">
        <v>269.34252800000002</v>
      </c>
      <c r="J938">
        <v>3.9659E-2</v>
      </c>
      <c r="K938" t="e">
        <f>VLOOKUP(A938,Channel_xs_widths!$D$2:$E$279,2,FALSE)</f>
        <v>#N/A</v>
      </c>
      <c r="Q938" s="5"/>
      <c r="R938" s="3"/>
      <c r="U938" s="16"/>
      <c r="V938" s="2"/>
      <c r="W938" s="5"/>
      <c r="AB938" s="3"/>
      <c r="AC938" s="2"/>
      <c r="AD938" s="2"/>
    </row>
    <row r="939" spans="1:30">
      <c r="A939" s="5">
        <v>17952.7752</v>
      </c>
      <c r="B939" s="3">
        <v>-593.07369000000006</v>
      </c>
      <c r="F939" s="2">
        <v>-121.902126</v>
      </c>
      <c r="G939" s="2">
        <v>36.773944999999998</v>
      </c>
      <c r="H939" s="3">
        <v>17981.531663999998</v>
      </c>
      <c r="I939" s="3">
        <v>269.34266200000002</v>
      </c>
      <c r="J939">
        <v>3.8550000000000001E-2</v>
      </c>
      <c r="K939">
        <f>VLOOKUP(A939,Channel_xs_widths!$D$2:$E$279,2,FALSE)</f>
        <v>117.891327777</v>
      </c>
      <c r="Q939" s="5"/>
      <c r="R939" s="3"/>
      <c r="U939" s="16"/>
      <c r="V939" s="2"/>
      <c r="W939" s="5"/>
      <c r="AB939" s="3"/>
      <c r="AC939" s="2"/>
      <c r="AD939" s="2"/>
    </row>
    <row r="940" spans="1:30">
      <c r="A940" s="5">
        <v>17972.847900000001</v>
      </c>
      <c r="B940" s="3">
        <v>-593.87521800000002</v>
      </c>
      <c r="F940" s="2">
        <v>-121.902348</v>
      </c>
      <c r="G940" s="2">
        <v>36.773918999999999</v>
      </c>
      <c r="H940" s="3">
        <v>18001.620325</v>
      </c>
      <c r="I940" s="3">
        <v>261.16067500000003</v>
      </c>
      <c r="J940">
        <v>3.0986E-2</v>
      </c>
      <c r="K940" t="e">
        <f>VLOOKUP(A940,Channel_xs_widths!$D$2:$E$279,2,FALSE)</f>
        <v>#N/A</v>
      </c>
      <c r="Q940" s="5"/>
      <c r="R940" s="3"/>
      <c r="U940" s="16"/>
      <c r="V940" s="2"/>
      <c r="W940" s="5"/>
      <c r="AB940" s="3"/>
      <c r="AC940" s="2"/>
      <c r="AD940" s="2"/>
    </row>
    <row r="941" spans="1:30">
      <c r="A941" s="5">
        <v>18002.956900000001</v>
      </c>
      <c r="B941" s="3">
        <v>-594.62863600000003</v>
      </c>
      <c r="F941" s="2">
        <v>-121.902682</v>
      </c>
      <c r="G941" s="2">
        <v>36.773879999999998</v>
      </c>
      <c r="H941" s="3">
        <v>18031.738755999999</v>
      </c>
      <c r="I941" s="3">
        <v>261.16084499999999</v>
      </c>
      <c r="J941">
        <v>1.6154000000000002E-2</v>
      </c>
      <c r="K941" t="e">
        <f>VLOOKUP(A941,Channel_xs_widths!$D$2:$E$279,2,FALSE)</f>
        <v>#N/A</v>
      </c>
      <c r="Q941" s="5"/>
      <c r="R941" s="3"/>
      <c r="U941" s="16"/>
      <c r="V941" s="2"/>
      <c r="W941" s="5"/>
      <c r="AB941" s="3"/>
      <c r="AC941" s="2"/>
      <c r="AD941" s="2"/>
    </row>
    <row r="942" spans="1:30">
      <c r="A942" s="5">
        <v>18023.029600000002</v>
      </c>
      <c r="B942" s="3">
        <v>-594.68587200000002</v>
      </c>
      <c r="F942" s="2">
        <v>-121.902905</v>
      </c>
      <c r="G942" s="2">
        <v>36.773854999999998</v>
      </c>
      <c r="H942" s="3">
        <v>18051.811516000002</v>
      </c>
      <c r="I942" s="3">
        <v>261.16101600000002</v>
      </c>
      <c r="J942">
        <v>3.7989999999999999E-3</v>
      </c>
      <c r="K942" t="e">
        <f>VLOOKUP(A942,Channel_xs_widths!$D$2:$E$279,2,FALSE)</f>
        <v>#N/A</v>
      </c>
      <c r="Q942" s="5"/>
      <c r="R942" s="3"/>
      <c r="U942" s="16"/>
      <c r="V942" s="2"/>
      <c r="W942" s="5"/>
      <c r="AB942" s="3"/>
      <c r="AC942" s="2"/>
      <c r="AD942" s="2"/>
    </row>
    <row r="943" spans="1:30">
      <c r="A943" s="5">
        <v>18032.9637</v>
      </c>
      <c r="B943" s="3">
        <v>-594.51462800000002</v>
      </c>
      <c r="F943" s="2">
        <v>-121.90301599999999</v>
      </c>
      <c r="G943" s="2">
        <v>36.773854999999998</v>
      </c>
      <c r="H943" s="3">
        <v>18061.747169999999</v>
      </c>
      <c r="I943" s="3">
        <v>269.34319599999998</v>
      </c>
      <c r="J943">
        <v>4.4248000000000003E-2</v>
      </c>
      <c r="K943" t="e">
        <f>VLOOKUP(A943,Channel_xs_widths!$D$2:$E$279,2,FALSE)</f>
        <v>#N/A</v>
      </c>
      <c r="Q943" s="5"/>
      <c r="R943" s="3"/>
      <c r="U943" s="16"/>
      <c r="V943" s="2"/>
      <c r="W943" s="5"/>
      <c r="AB943" s="3"/>
      <c r="AC943" s="2"/>
      <c r="AD943" s="2"/>
    </row>
    <row r="944" spans="1:30">
      <c r="A944" s="5">
        <v>18062.766299999999</v>
      </c>
      <c r="B944" s="3">
        <v>-596.44413199999997</v>
      </c>
      <c r="F944" s="2">
        <v>-121.90335</v>
      </c>
      <c r="G944" s="2">
        <v>36.773854999999998</v>
      </c>
      <c r="H944" s="3">
        <v>18091.612099999998</v>
      </c>
      <c r="I944" s="3">
        <v>269.34332999999998</v>
      </c>
      <c r="J944">
        <v>4.5393000000000003E-2</v>
      </c>
      <c r="K944" t="e">
        <f>VLOOKUP(A944,Channel_xs_widths!$D$2:$E$279,2,FALSE)</f>
        <v>#N/A</v>
      </c>
      <c r="Q944" s="5"/>
      <c r="R944" s="3"/>
      <c r="U944" s="16"/>
      <c r="V944" s="2"/>
      <c r="W944" s="5"/>
      <c r="AB944" s="3"/>
      <c r="AC944" s="2"/>
      <c r="AD944" s="2"/>
    </row>
    <row r="945" spans="1:30">
      <c r="A945" s="5">
        <v>18082.634600000001</v>
      </c>
      <c r="B945" s="3">
        <v>-596.76932799999997</v>
      </c>
      <c r="F945" s="2">
        <v>-121.90357299999999</v>
      </c>
      <c r="G945" s="2">
        <v>36.773854999999998</v>
      </c>
      <c r="H945" s="3">
        <v>18111.483114999999</v>
      </c>
      <c r="I945" s="3">
        <v>269.34349600000002</v>
      </c>
      <c r="J945">
        <v>1.8974999999999999E-2</v>
      </c>
      <c r="K945" t="e">
        <f>VLOOKUP(A945,Channel_xs_widths!$D$2:$E$279,2,FALSE)</f>
        <v>#N/A</v>
      </c>
      <c r="Q945" s="5"/>
      <c r="R945" s="3"/>
      <c r="U945" s="16"/>
      <c r="V945" s="2"/>
      <c r="W945" s="5"/>
      <c r="AB945" s="3"/>
      <c r="AC945" s="2"/>
      <c r="AD945" s="2"/>
    </row>
    <row r="946" spans="1:30">
      <c r="A946" s="5">
        <v>18092.647099999998</v>
      </c>
      <c r="B946" s="3">
        <v>-597.01113099999998</v>
      </c>
      <c r="F946" s="2">
        <v>-121.903684</v>
      </c>
      <c r="G946" s="2">
        <v>36.773865999999998</v>
      </c>
      <c r="H946" s="3">
        <v>18121.498522000002</v>
      </c>
      <c r="I946" s="3">
        <v>276.51430800000003</v>
      </c>
      <c r="J946">
        <v>6.0210000000000003E-3</v>
      </c>
      <c r="K946" t="e">
        <f>VLOOKUP(A946,Channel_xs_widths!$D$2:$E$279,2,FALSE)</f>
        <v>#N/A</v>
      </c>
      <c r="Q946" s="5"/>
      <c r="R946" s="3"/>
      <c r="U946" s="16"/>
      <c r="V946" s="2"/>
      <c r="W946" s="5"/>
      <c r="AB946" s="3"/>
      <c r="AC946" s="2"/>
      <c r="AD946" s="2"/>
    </row>
    <row r="947" spans="1:30">
      <c r="A947" s="5">
        <v>18122.684600000001</v>
      </c>
      <c r="B947" s="3">
        <v>-597.01046799999995</v>
      </c>
      <c r="F947" s="2">
        <v>-121.90401799999999</v>
      </c>
      <c r="G947" s="2">
        <v>36.773899999999998</v>
      </c>
      <c r="H947" s="3">
        <v>18151.535974999999</v>
      </c>
      <c r="I947" s="3">
        <v>276.51444300000003</v>
      </c>
      <c r="J947">
        <v>6.0219999999999996E-3</v>
      </c>
      <c r="K947" t="e">
        <f>VLOOKUP(A947,Channel_xs_widths!$D$2:$E$279,2,FALSE)</f>
        <v>#N/A</v>
      </c>
      <c r="Q947" s="5"/>
      <c r="R947" s="3"/>
      <c r="U947" s="16"/>
      <c r="V947" s="2"/>
      <c r="W947" s="5"/>
      <c r="AB947" s="3"/>
      <c r="AC947" s="2"/>
      <c r="AD947" s="2"/>
    </row>
    <row r="948" spans="1:30">
      <c r="A948" s="5">
        <v>18152.722000000002</v>
      </c>
      <c r="B948" s="3">
        <v>-596.64938400000005</v>
      </c>
      <c r="F948" s="2">
        <v>-121.904352</v>
      </c>
      <c r="G948" s="2">
        <v>36.773933999999997</v>
      </c>
      <c r="H948" s="3">
        <v>18181.575582000001</v>
      </c>
      <c r="I948" s="3">
        <v>276.51464600000003</v>
      </c>
      <c r="J948">
        <v>5.3740000000000003E-3</v>
      </c>
      <c r="K948" t="e">
        <f>VLOOKUP(A948,Channel_xs_widths!$D$2:$E$279,2,FALSE)</f>
        <v>#N/A</v>
      </c>
      <c r="Q948" s="5"/>
      <c r="R948" s="3"/>
      <c r="U948" s="16"/>
      <c r="V948" s="2"/>
      <c r="W948" s="5"/>
      <c r="AB948" s="3"/>
      <c r="AC948" s="2"/>
      <c r="AD948" s="2"/>
    </row>
    <row r="949" spans="1:30">
      <c r="A949" s="5">
        <v>18162.734499999999</v>
      </c>
      <c r="B949" s="3">
        <v>-597.22570800000005</v>
      </c>
      <c r="F949" s="2">
        <v>-121.90446300000001</v>
      </c>
      <c r="G949" s="2">
        <v>36.773944999999998</v>
      </c>
      <c r="H949" s="3">
        <v>18191.604630999998</v>
      </c>
      <c r="I949" s="3">
        <v>276.51478100000003</v>
      </c>
      <c r="J949">
        <v>0.107602</v>
      </c>
      <c r="K949">
        <f>VLOOKUP(A949,Channel_xs_widths!$D$2:$E$279,2,FALSE)</f>
        <v>166.181567387</v>
      </c>
      <c r="Q949" s="5"/>
      <c r="R949" s="3"/>
      <c r="U949" s="16"/>
      <c r="V949" s="2"/>
      <c r="W949" s="5"/>
      <c r="AB949" s="3"/>
      <c r="AC949" s="2"/>
      <c r="AD949" s="2"/>
    </row>
    <row r="950" spans="1:30">
      <c r="A950" s="5">
        <v>18176.829099999999</v>
      </c>
      <c r="B950" s="3">
        <v>-599.24334699999997</v>
      </c>
      <c r="F950" s="2">
        <v>-121.90457499999999</v>
      </c>
      <c r="G950" s="2">
        <v>36.774034999999998</v>
      </c>
      <c r="H950" s="3">
        <v>18205.842939999999</v>
      </c>
      <c r="I950" s="3">
        <v>314.52923199999998</v>
      </c>
      <c r="J950">
        <v>9.8572000000000007E-2</v>
      </c>
      <c r="K950" t="e">
        <f>VLOOKUP(A950,Channel_xs_widths!$D$2:$E$279,2,FALSE)</f>
        <v>#N/A</v>
      </c>
      <c r="Q950" s="5"/>
      <c r="R950" s="3"/>
      <c r="U950" s="16"/>
      <c r="V950" s="2"/>
      <c r="W950" s="5"/>
      <c r="AB950" s="3"/>
      <c r="AC950" s="2"/>
      <c r="AD950" s="2"/>
    </row>
    <row r="951" spans="1:30">
      <c r="A951" s="5">
        <v>18190.923699999999</v>
      </c>
      <c r="B951" s="3">
        <v>-600.00437399999998</v>
      </c>
      <c r="F951" s="2">
        <v>-121.904686</v>
      </c>
      <c r="G951" s="2">
        <v>36.774124999999998</v>
      </c>
      <c r="H951" s="3">
        <v>18219.958092000001</v>
      </c>
      <c r="I951" s="3">
        <v>314.52933200000001</v>
      </c>
      <c r="J951">
        <v>4.2583999999999997E-2</v>
      </c>
      <c r="K951" t="e">
        <f>VLOOKUP(A951,Channel_xs_widths!$D$2:$E$279,2,FALSE)</f>
        <v>#N/A</v>
      </c>
      <c r="Q951" s="5"/>
      <c r="R951" s="3"/>
      <c r="U951" s="16"/>
      <c r="V951" s="2"/>
      <c r="W951" s="5"/>
      <c r="AB951" s="3"/>
      <c r="AC951" s="2"/>
      <c r="AD951" s="2"/>
    </row>
    <row r="952" spans="1:30">
      <c r="A952" s="5">
        <v>18219.113000000001</v>
      </c>
      <c r="B952" s="3">
        <v>-601.04396599999995</v>
      </c>
      <c r="F952" s="2">
        <v>-121.904909</v>
      </c>
      <c r="G952" s="2">
        <v>36.774304999999998</v>
      </c>
      <c r="H952" s="3">
        <v>18248.166471</v>
      </c>
      <c r="I952" s="3">
        <v>314.52948099999998</v>
      </c>
      <c r="J952">
        <v>3.0062999999999999E-2</v>
      </c>
      <c r="K952" t="e">
        <f>VLOOKUP(A952,Channel_xs_widths!$D$2:$E$279,2,FALSE)</f>
        <v>#N/A</v>
      </c>
      <c r="Q952" s="5"/>
      <c r="R952" s="3"/>
      <c r="U952" s="16"/>
      <c r="V952" s="2"/>
      <c r="W952" s="5"/>
      <c r="AB952" s="3"/>
      <c r="AC952" s="2"/>
      <c r="AD952" s="2"/>
    </row>
    <row r="953" spans="1:30">
      <c r="A953" s="5">
        <v>18233.2075</v>
      </c>
      <c r="B953" s="3">
        <v>-601.27555299999995</v>
      </c>
      <c r="F953" s="2">
        <v>-121.90501999999999</v>
      </c>
      <c r="G953" s="2">
        <v>36.774394999999998</v>
      </c>
      <c r="H953" s="3">
        <v>18262.262968999999</v>
      </c>
      <c r="I953" s="3">
        <v>314.529629</v>
      </c>
      <c r="J953">
        <v>2.4804E-2</v>
      </c>
      <c r="K953" t="e">
        <f>VLOOKUP(A953,Channel_xs_widths!$D$2:$E$279,2,FALSE)</f>
        <v>#N/A</v>
      </c>
      <c r="Q953" s="5"/>
      <c r="R953" s="3"/>
      <c r="U953" s="16"/>
      <c r="V953" s="2"/>
      <c r="W953" s="5"/>
      <c r="AB953" s="3"/>
      <c r="AC953" s="2"/>
      <c r="AD953" s="2"/>
    </row>
    <row r="954" spans="1:30">
      <c r="A954" s="5">
        <v>18247.302100000001</v>
      </c>
      <c r="B954" s="3">
        <v>-601.74316399999998</v>
      </c>
      <c r="F954" s="2">
        <v>-121.905131</v>
      </c>
      <c r="G954" s="2">
        <v>36.774486000000003</v>
      </c>
      <c r="H954" s="3">
        <v>18276.365311000001</v>
      </c>
      <c r="I954" s="3">
        <v>314.52972899999997</v>
      </c>
      <c r="J954">
        <v>2.9113E-2</v>
      </c>
      <c r="K954" t="e">
        <f>VLOOKUP(A954,Channel_xs_widths!$D$2:$E$279,2,FALSE)</f>
        <v>#N/A</v>
      </c>
      <c r="Q954" s="5"/>
      <c r="R954" s="3"/>
      <c r="U954" s="16"/>
      <c r="V954" s="2"/>
      <c r="W954" s="5"/>
      <c r="AB954" s="3"/>
      <c r="AC954" s="2"/>
      <c r="AD954" s="2"/>
    </row>
    <row r="955" spans="1:30">
      <c r="A955" s="5">
        <v>18268.258699999998</v>
      </c>
      <c r="B955" s="3">
        <v>-602.29600700000003</v>
      </c>
      <c r="F955" s="2">
        <v>-121.905354</v>
      </c>
      <c r="G955" s="2">
        <v>36.774546000000001</v>
      </c>
      <c r="H955" s="3">
        <v>18297.329129000002</v>
      </c>
      <c r="I955" s="3">
        <v>287.89097199999998</v>
      </c>
      <c r="J955">
        <v>2.3843E-2</v>
      </c>
      <c r="K955" t="e">
        <f>VLOOKUP(A955,Channel_xs_widths!$D$2:$E$279,2,FALSE)</f>
        <v>#N/A</v>
      </c>
      <c r="Q955" s="5"/>
      <c r="R955" s="3"/>
      <c r="U955" s="16"/>
      <c r="V955" s="2"/>
      <c r="W955" s="5"/>
      <c r="AB955" s="3"/>
      <c r="AC955" s="2"/>
      <c r="AD955" s="2"/>
    </row>
    <row r="956" spans="1:30">
      <c r="A956" s="5">
        <v>18278.7369</v>
      </c>
      <c r="B956" s="3">
        <v>-602.49267599999996</v>
      </c>
      <c r="F956" s="2">
        <v>-121.90546500000001</v>
      </c>
      <c r="G956" s="2">
        <v>36.774576000000003</v>
      </c>
      <c r="H956" s="3">
        <v>18307.809232</v>
      </c>
      <c r="I956" s="3">
        <v>287.89108199999998</v>
      </c>
      <c r="J956">
        <v>4.8520000000000004E-3</v>
      </c>
      <c r="K956" t="e">
        <f>VLOOKUP(A956,Channel_xs_widths!$D$2:$E$279,2,FALSE)</f>
        <v>#N/A</v>
      </c>
      <c r="Q956" s="5"/>
      <c r="R956" s="3"/>
      <c r="U956" s="16"/>
      <c r="V956" s="2"/>
      <c r="W956" s="5"/>
      <c r="AB956" s="3"/>
      <c r="AC956" s="2"/>
      <c r="AD956" s="2"/>
    </row>
    <row r="957" spans="1:30">
      <c r="A957" s="5">
        <v>18299.6934</v>
      </c>
      <c r="B957" s="3">
        <v>-602.44852700000001</v>
      </c>
      <c r="F957" s="2">
        <v>-121.905688</v>
      </c>
      <c r="G957" s="2">
        <v>36.774636000000001</v>
      </c>
      <c r="H957" s="3">
        <v>18328.765781999999</v>
      </c>
      <c r="I957" s="3">
        <v>287.89119099999999</v>
      </c>
      <c r="J957">
        <v>1.4683999999999999E-2</v>
      </c>
      <c r="K957" t="e">
        <f>VLOOKUP(A957,Channel_xs_widths!$D$2:$E$279,2,FALSE)</f>
        <v>#N/A</v>
      </c>
      <c r="Q957" s="5"/>
      <c r="R957" s="3"/>
      <c r="U957" s="16"/>
      <c r="V957" s="2"/>
      <c r="W957" s="5"/>
      <c r="AB957" s="3"/>
      <c r="AC957" s="2"/>
      <c r="AD957" s="2"/>
    </row>
    <row r="958" spans="1:30">
      <c r="A958" s="5">
        <v>18331.128100000002</v>
      </c>
      <c r="B958" s="3">
        <v>-603.26198299999999</v>
      </c>
      <c r="F958" s="2">
        <v>-121.90602199999999</v>
      </c>
      <c r="G958" s="2">
        <v>36.774726000000001</v>
      </c>
      <c r="H958" s="3">
        <v>18360.211030999999</v>
      </c>
      <c r="I958" s="3">
        <v>287.89137399999998</v>
      </c>
      <c r="J958">
        <v>2.2346999999999999E-2</v>
      </c>
      <c r="K958" t="e">
        <f>VLOOKUP(A958,Channel_xs_widths!$D$2:$E$279,2,FALSE)</f>
        <v>#N/A</v>
      </c>
      <c r="Q958" s="5"/>
      <c r="R958" s="3"/>
      <c r="U958" s="16"/>
      <c r="V958" s="2"/>
      <c r="W958" s="5"/>
      <c r="AB958" s="3"/>
      <c r="AC958" s="2"/>
      <c r="AD958" s="2"/>
    </row>
    <row r="959" spans="1:30">
      <c r="A959" s="5">
        <v>18341.606400000001</v>
      </c>
      <c r="B959" s="3">
        <v>-603.38517300000001</v>
      </c>
      <c r="F959" s="2">
        <v>-121.906133</v>
      </c>
      <c r="G959" s="2">
        <v>36.774755999999996</v>
      </c>
      <c r="H959" s="3">
        <v>18370.689989999999</v>
      </c>
      <c r="I959" s="3">
        <v>287.89152000000001</v>
      </c>
      <c r="J959">
        <v>1.6937000000000001E-2</v>
      </c>
      <c r="K959" t="e">
        <f>VLOOKUP(A959,Channel_xs_widths!$D$2:$E$279,2,FALSE)</f>
        <v>#N/A</v>
      </c>
      <c r="Q959" s="5"/>
      <c r="R959" s="3"/>
      <c r="U959" s="16"/>
      <c r="V959" s="2"/>
      <c r="W959" s="5"/>
      <c r="AB959" s="3"/>
      <c r="AC959" s="2"/>
      <c r="AD959" s="2"/>
    </row>
    <row r="960" spans="1:30">
      <c r="A960" s="5">
        <v>18363.8485</v>
      </c>
      <c r="B960" s="3">
        <v>-603.81616199999996</v>
      </c>
      <c r="F960" s="2">
        <v>-121.906356</v>
      </c>
      <c r="G960" s="2">
        <v>36.774845999999997</v>
      </c>
      <c r="H960" s="3">
        <v>18392.936296</v>
      </c>
      <c r="I960" s="3">
        <v>296.05881699999998</v>
      </c>
      <c r="J960">
        <v>1.9376999999999998E-2</v>
      </c>
      <c r="K960">
        <f>VLOOKUP(A960,Channel_xs_widths!$D$2:$E$279,2,FALSE)</f>
        <v>200.42384628900001</v>
      </c>
      <c r="Q960" s="5"/>
      <c r="R960" s="3"/>
      <c r="U960" s="16"/>
      <c r="V960" s="2"/>
      <c r="W960" s="5"/>
      <c r="AB960" s="3"/>
      <c r="AC960" s="2"/>
      <c r="AD960" s="2"/>
    </row>
    <row r="961" spans="1:30">
      <c r="A961" s="5">
        <v>18363.8485</v>
      </c>
      <c r="B961" s="3">
        <v>-603.81616199999996</v>
      </c>
      <c r="F961" s="2">
        <v>-121.906356</v>
      </c>
      <c r="G961" s="2">
        <v>36.774845999999997</v>
      </c>
      <c r="H961" s="3">
        <v>18392.936296</v>
      </c>
      <c r="I961" s="3">
        <v>281.21757000000002</v>
      </c>
      <c r="J961">
        <v>4.6299E-2</v>
      </c>
      <c r="Q961" s="5"/>
      <c r="R961" s="3"/>
      <c r="U961" s="16"/>
      <c r="V961" s="2"/>
      <c r="W961" s="5"/>
      <c r="AB961" s="3"/>
      <c r="AC961" s="2"/>
      <c r="AD961" s="2"/>
    </row>
    <row r="962" spans="1:30">
      <c r="A962" s="5">
        <v>18397.2117</v>
      </c>
      <c r="B962" s="3">
        <v>-605.36084000000005</v>
      </c>
      <c r="F962" s="2">
        <v>-121.906689</v>
      </c>
      <c r="G962" s="2">
        <v>36.774980999999997</v>
      </c>
      <c r="H962" s="3">
        <v>18426.335190000002</v>
      </c>
      <c r="I962" s="3">
        <v>296.05901599999999</v>
      </c>
      <c r="J962">
        <v>3.5050999999999999E-2</v>
      </c>
      <c r="K962" t="e">
        <f>VLOOKUP(A962,Channel_xs_widths!$D$2:$E$279,2,FALSE)</f>
        <v>#N/A</v>
      </c>
      <c r="Q962" s="5"/>
      <c r="R962" s="3"/>
      <c r="U962" s="16"/>
      <c r="V962" s="2"/>
      <c r="W962" s="5"/>
      <c r="AB962" s="3"/>
      <c r="AC962" s="2"/>
      <c r="AD962" s="2"/>
    </row>
    <row r="963" spans="1:30">
      <c r="A963" s="5">
        <v>18408.332699999999</v>
      </c>
      <c r="B963" s="3">
        <v>-605.37536599999999</v>
      </c>
      <c r="F963" s="2">
        <v>-121.906801</v>
      </c>
      <c r="G963" s="2">
        <v>36.775025999999997</v>
      </c>
      <c r="H963" s="3">
        <v>18437.456241</v>
      </c>
      <c r="I963" s="3">
        <v>296.05917499999998</v>
      </c>
      <c r="J963">
        <v>1.3060000000000001E-3</v>
      </c>
      <c r="K963" t="e">
        <f>VLOOKUP(A963,Channel_xs_widths!$D$2:$E$279,2,FALSE)</f>
        <v>#N/A</v>
      </c>
      <c r="Q963" s="5"/>
      <c r="R963" s="3"/>
      <c r="U963" s="16"/>
      <c r="V963" s="2"/>
      <c r="W963" s="5"/>
      <c r="AB963" s="3"/>
      <c r="AC963" s="2"/>
      <c r="AD963" s="2"/>
    </row>
    <row r="964" spans="1:30">
      <c r="A964" s="5">
        <v>18430.574799999999</v>
      </c>
      <c r="B964" s="3">
        <v>-605.40441899999996</v>
      </c>
      <c r="F964" s="2">
        <v>-121.907023</v>
      </c>
      <c r="G964" s="2">
        <v>36.775115999999997</v>
      </c>
      <c r="H964" s="3">
        <v>18459.698325000001</v>
      </c>
      <c r="I964" s="3">
        <v>296.05929400000002</v>
      </c>
      <c r="J964">
        <v>1.3060000000000001E-3</v>
      </c>
      <c r="K964" t="e">
        <f>VLOOKUP(A964,Channel_xs_widths!$D$2:$E$279,2,FALSE)</f>
        <v>#N/A</v>
      </c>
      <c r="Q964" s="5"/>
      <c r="R964" s="3"/>
      <c r="U964" s="16"/>
      <c r="V964" s="2"/>
      <c r="W964" s="5"/>
      <c r="AB964" s="3"/>
      <c r="AC964" s="2"/>
      <c r="AD964" s="2"/>
    </row>
    <row r="965" spans="1:30">
      <c r="A965" s="5">
        <v>18430.574799999999</v>
      </c>
      <c r="B965" s="3">
        <v>-605.40441899999996</v>
      </c>
      <c r="F965" s="2">
        <v>-121.907023</v>
      </c>
      <c r="G965" s="2">
        <v>36.775115999999997</v>
      </c>
      <c r="H965" s="3">
        <v>18459.698325000001</v>
      </c>
      <c r="I965" s="3">
        <v>281.79520400000001</v>
      </c>
      <c r="J965">
        <v>2.0279999999999999E-2</v>
      </c>
      <c r="K965" t="e">
        <f>VLOOKUP(A965,Channel_xs_widths!$D$2:$E$279,2,FALSE)</f>
        <v>#N/A</v>
      </c>
      <c r="Q965" s="5"/>
      <c r="R965" s="3"/>
      <c r="U965" s="16"/>
      <c r="V965" s="2"/>
      <c r="W965" s="5"/>
      <c r="AB965" s="3"/>
      <c r="AC965" s="2"/>
      <c r="AD965" s="2"/>
    </row>
    <row r="966" spans="1:30">
      <c r="A966" s="5">
        <v>18463.9378</v>
      </c>
      <c r="B966" s="3">
        <v>-606.08102399999996</v>
      </c>
      <c r="F966" s="2">
        <v>-121.907357</v>
      </c>
      <c r="G966" s="2">
        <v>36.775252000000002</v>
      </c>
      <c r="H966" s="3">
        <v>18493.068242000001</v>
      </c>
      <c r="I966" s="3">
        <v>296.05949299999997</v>
      </c>
      <c r="J966">
        <v>2.103E-2</v>
      </c>
      <c r="K966" t="e">
        <f>VLOOKUP(A966,Channel_xs_widths!$D$2:$E$279,2,FALSE)</f>
        <v>#N/A</v>
      </c>
      <c r="Q966" s="5"/>
      <c r="R966" s="3"/>
      <c r="U966" s="16"/>
      <c r="V966" s="2"/>
      <c r="W966" s="5"/>
      <c r="AB966" s="3"/>
      <c r="AC966" s="2"/>
      <c r="AD966" s="2"/>
    </row>
    <row r="967" spans="1:30">
      <c r="A967" s="5">
        <v>18475.058799999999</v>
      </c>
      <c r="B967" s="3">
        <v>-606.33992499999999</v>
      </c>
      <c r="F967" s="2">
        <v>-121.90746900000001</v>
      </c>
      <c r="G967" s="2">
        <v>36.775297000000002</v>
      </c>
      <c r="H967" s="3">
        <v>18504.192264000001</v>
      </c>
      <c r="I967" s="3">
        <v>296.05965200000003</v>
      </c>
      <c r="J967">
        <v>2.3276999999999999E-2</v>
      </c>
      <c r="K967" t="e">
        <f>VLOOKUP(A967,Channel_xs_widths!$D$2:$E$279,2,FALSE)</f>
        <v>#N/A</v>
      </c>
      <c r="Q967" s="5"/>
      <c r="R967" s="3"/>
      <c r="U967" s="16"/>
      <c r="V967" s="2"/>
      <c r="W967" s="5"/>
      <c r="AB967" s="3"/>
      <c r="AC967" s="2"/>
      <c r="AD967" s="2"/>
    </row>
    <row r="968" spans="1:30">
      <c r="A968" s="5">
        <v>18497.300800000001</v>
      </c>
      <c r="B968" s="3">
        <v>-606.85760500000004</v>
      </c>
      <c r="F968" s="2">
        <v>-121.907691</v>
      </c>
      <c r="G968" s="2">
        <v>36.775387000000002</v>
      </c>
      <c r="H968" s="3">
        <v>18526.440287000001</v>
      </c>
      <c r="I968" s="3">
        <v>296.05977200000001</v>
      </c>
      <c r="J968">
        <v>2.3275000000000001E-2</v>
      </c>
      <c r="K968" t="e">
        <f>VLOOKUP(A968,Channel_xs_widths!$D$2:$E$279,2,FALSE)</f>
        <v>#N/A</v>
      </c>
      <c r="Q968" s="5"/>
      <c r="R968" s="3"/>
      <c r="U968" s="16"/>
      <c r="V968" s="2"/>
      <c r="W968" s="5"/>
      <c r="AB968" s="3"/>
      <c r="AC968" s="2"/>
      <c r="AD968" s="2"/>
    </row>
    <row r="969" spans="1:30">
      <c r="A969" s="5">
        <v>18497.300800000001</v>
      </c>
      <c r="B969" s="3">
        <v>-606.85760500000004</v>
      </c>
      <c r="F969" s="2">
        <v>-121.907691</v>
      </c>
      <c r="G969" s="2">
        <v>36.775387000000002</v>
      </c>
      <c r="H969" s="3">
        <v>18526.440287000001</v>
      </c>
      <c r="I969" s="3">
        <v>291.77381000000003</v>
      </c>
      <c r="J969">
        <v>3.4158000000000001E-2</v>
      </c>
      <c r="K969" t="e">
        <f>VLOOKUP(A969,Channel_xs_widths!$D$2:$E$279,2,FALSE)</f>
        <v>#N/A</v>
      </c>
      <c r="Q969" s="5"/>
      <c r="R969" s="3"/>
      <c r="U969" s="16"/>
      <c r="V969" s="2"/>
      <c r="W969" s="5"/>
      <c r="AB969" s="3"/>
      <c r="AC969" s="2"/>
      <c r="AD969" s="2"/>
    </row>
    <row r="970" spans="1:30">
      <c r="A970" s="5">
        <v>18530.663799999998</v>
      </c>
      <c r="B970" s="3">
        <v>-607.99722299999996</v>
      </c>
      <c r="F970" s="2">
        <v>-121.90802499999999</v>
      </c>
      <c r="G970" s="2">
        <v>36.775522000000002</v>
      </c>
      <c r="H970" s="3">
        <v>18559.822704999999</v>
      </c>
      <c r="I970" s="3">
        <v>296.05997100000002</v>
      </c>
      <c r="J970">
        <v>3.2577000000000002E-2</v>
      </c>
      <c r="K970" t="e">
        <f>VLOOKUP(A970,Channel_xs_widths!$D$2:$E$279,2,FALSE)</f>
        <v>#N/A</v>
      </c>
      <c r="Q970" s="5"/>
      <c r="R970" s="3"/>
      <c r="U970" s="16"/>
      <c r="V970" s="2"/>
      <c r="W970" s="5"/>
      <c r="AB970" s="3"/>
      <c r="AC970" s="2"/>
      <c r="AD970" s="2"/>
    </row>
    <row r="971" spans="1:30">
      <c r="A971" s="5">
        <v>18541.784800000001</v>
      </c>
      <c r="B971" s="3">
        <v>-608.30676300000005</v>
      </c>
      <c r="F971" s="2">
        <v>-121.908136</v>
      </c>
      <c r="G971" s="2">
        <v>36.775567000000002</v>
      </c>
      <c r="H971" s="3">
        <v>18570.947987</v>
      </c>
      <c r="I971" s="3">
        <v>296.06013000000002</v>
      </c>
      <c r="J971">
        <v>3.1397000000000001E-2</v>
      </c>
      <c r="K971" t="e">
        <f>VLOOKUP(A971,Channel_xs_widths!$D$2:$E$279,2,FALSE)</f>
        <v>#N/A</v>
      </c>
      <c r="Q971" s="5"/>
      <c r="R971" s="3"/>
      <c r="U971" s="16"/>
      <c r="V971" s="2"/>
      <c r="W971" s="5"/>
      <c r="AB971" s="3"/>
      <c r="AC971" s="2"/>
      <c r="AD971" s="2"/>
    </row>
    <row r="972" spans="1:30">
      <c r="A972" s="5">
        <v>18558.913400000001</v>
      </c>
      <c r="B972" s="3">
        <v>-608.88418000000001</v>
      </c>
      <c r="F972" s="2">
        <v>-121.908292</v>
      </c>
      <c r="G972" s="2">
        <v>36.775657000000002</v>
      </c>
      <c r="H972" s="3">
        <v>18588.086348000001</v>
      </c>
      <c r="I972" s="3">
        <v>305.05985600000002</v>
      </c>
      <c r="J972">
        <v>2.8176E-2</v>
      </c>
      <c r="K972">
        <f>VLOOKUP(A972,Channel_xs_widths!$D$2:$E$279,2,FALSE)</f>
        <v>183.119275028</v>
      </c>
      <c r="Q972" s="5"/>
      <c r="R972" s="3"/>
      <c r="U972" s="16"/>
      <c r="V972" s="2"/>
      <c r="W972" s="5"/>
      <c r="AB972" s="3"/>
      <c r="AC972" s="2"/>
      <c r="AD972" s="2"/>
    </row>
    <row r="973" spans="1:30">
      <c r="A973" s="5">
        <v>18566.254199999999</v>
      </c>
      <c r="B973" s="3">
        <v>-608.99620700000003</v>
      </c>
      <c r="F973" s="2">
        <v>-121.908359</v>
      </c>
      <c r="G973" s="2">
        <v>36.775696000000003</v>
      </c>
      <c r="H973" s="3">
        <v>18595.428039999999</v>
      </c>
      <c r="I973" s="3">
        <v>305.05994500000003</v>
      </c>
      <c r="J973">
        <v>5.2708999999999999E-2</v>
      </c>
      <c r="K973" t="e">
        <f>VLOOKUP(A973,Channel_xs_widths!$D$2:$E$279,2,FALSE)</f>
        <v>#N/A</v>
      </c>
      <c r="Q973" s="5"/>
      <c r="R973" s="3"/>
      <c r="U973" s="16"/>
      <c r="V973" s="2"/>
      <c r="W973" s="5"/>
      <c r="AB973" s="3"/>
      <c r="AC973" s="2"/>
      <c r="AD973" s="2"/>
    </row>
    <row r="974" spans="1:30">
      <c r="A974" s="5">
        <v>18602.9584</v>
      </c>
      <c r="B974" s="3">
        <v>-611.20575799999995</v>
      </c>
      <c r="F974" s="2">
        <v>-121.908693</v>
      </c>
      <c r="G974" s="2">
        <v>36.775888999999999</v>
      </c>
      <c r="H974" s="3">
        <v>18632.198637000001</v>
      </c>
      <c r="I974" s="3">
        <v>305.06010400000002</v>
      </c>
      <c r="J974">
        <v>5.4120000000000001E-2</v>
      </c>
      <c r="K974" t="e">
        <f>VLOOKUP(A974,Channel_xs_widths!$D$2:$E$279,2,FALSE)</f>
        <v>#N/A</v>
      </c>
      <c r="Q974" s="5"/>
      <c r="R974" s="3"/>
      <c r="U974" s="16"/>
      <c r="V974" s="2"/>
      <c r="W974" s="5"/>
      <c r="AB974" s="3"/>
      <c r="AC974" s="2"/>
      <c r="AD974" s="2"/>
    </row>
    <row r="975" spans="1:30">
      <c r="A975" s="5">
        <v>18610.299200000001</v>
      </c>
      <c r="B975" s="3">
        <v>-611.37991899999997</v>
      </c>
      <c r="F975" s="2">
        <v>-121.90876</v>
      </c>
      <c r="G975" s="2">
        <v>36.775928</v>
      </c>
      <c r="H975" s="3">
        <v>18639.541525000001</v>
      </c>
      <c r="I975" s="3">
        <v>305.06026400000002</v>
      </c>
      <c r="J975">
        <v>6.9410000000000001E-3</v>
      </c>
      <c r="K975" t="e">
        <f>VLOOKUP(A975,Channel_xs_widths!$D$2:$E$279,2,FALSE)</f>
        <v>#N/A</v>
      </c>
      <c r="Q975" s="5"/>
      <c r="R975" s="3"/>
      <c r="U975" s="16"/>
      <c r="V975" s="2"/>
      <c r="W975" s="5"/>
      <c r="AB975" s="3"/>
      <c r="AC975" s="2"/>
      <c r="AD975" s="2"/>
    </row>
    <row r="976" spans="1:30">
      <c r="A976" s="5">
        <v>18627.427800000001</v>
      </c>
      <c r="B976" s="3">
        <v>-611.37561000000005</v>
      </c>
      <c r="F976" s="2">
        <v>-121.908916</v>
      </c>
      <c r="G976" s="2">
        <v>36.776018000000001</v>
      </c>
      <c r="H976" s="3">
        <v>18656.670102</v>
      </c>
      <c r="I976" s="3">
        <v>305.06035300000002</v>
      </c>
      <c r="J976">
        <v>6.7990000000000004E-3</v>
      </c>
      <c r="K976" t="e">
        <f>VLOOKUP(A976,Channel_xs_widths!$D$2:$E$279,2,FALSE)</f>
        <v>#N/A</v>
      </c>
      <c r="Q976" s="5"/>
      <c r="R976" s="3"/>
      <c r="U976" s="16"/>
      <c r="V976" s="2"/>
      <c r="W976" s="5"/>
      <c r="AB976" s="3"/>
      <c r="AC976" s="2"/>
      <c r="AD976" s="2"/>
    </row>
    <row r="977" spans="1:30">
      <c r="A977" s="5">
        <v>18637.361700000001</v>
      </c>
      <c r="B977" s="3">
        <v>-611.19592299999999</v>
      </c>
      <c r="F977" s="2">
        <v>-121.90902699999999</v>
      </c>
      <c r="G977" s="2">
        <v>36.776018000000001</v>
      </c>
      <c r="H977" s="3">
        <v>18666.605613</v>
      </c>
      <c r="I977" s="3">
        <v>269.34676200000001</v>
      </c>
      <c r="J977">
        <v>2.5835E-2</v>
      </c>
      <c r="K977" t="e">
        <f>VLOOKUP(A977,Channel_xs_widths!$D$2:$E$279,2,FALSE)</f>
        <v>#N/A</v>
      </c>
      <c r="Q977" s="5"/>
      <c r="R977" s="3"/>
      <c r="U977" s="16"/>
      <c r="V977" s="2"/>
      <c r="W977" s="5"/>
      <c r="AB977" s="3"/>
      <c r="AC977" s="2"/>
      <c r="AD977" s="2"/>
    </row>
    <row r="978" spans="1:30">
      <c r="A978" s="5">
        <v>18667.1633</v>
      </c>
      <c r="B978" s="3">
        <v>-612.40218100000004</v>
      </c>
      <c r="F978" s="2">
        <v>-121.909361</v>
      </c>
      <c r="G978" s="2">
        <v>36.776018000000001</v>
      </c>
      <c r="H978" s="3">
        <v>18696.431673999999</v>
      </c>
      <c r="I978" s="3">
        <v>269.34689600000002</v>
      </c>
      <c r="J978">
        <v>3.0283999999999998E-2</v>
      </c>
      <c r="K978" t="e">
        <f>VLOOKUP(A978,Channel_xs_widths!$D$2:$E$279,2,FALSE)</f>
        <v>#N/A</v>
      </c>
      <c r="Q978" s="5"/>
      <c r="R978" s="3"/>
      <c r="U978" s="16"/>
      <c r="V978" s="2"/>
      <c r="W978" s="5"/>
      <c r="AB978" s="3"/>
      <c r="AC978" s="2"/>
      <c r="AD978" s="2"/>
    </row>
    <row r="979" spans="1:30">
      <c r="A979" s="5">
        <v>18687.0311</v>
      </c>
      <c r="B979" s="3">
        <v>-612.70011399999999</v>
      </c>
      <c r="F979" s="2">
        <v>-121.909583</v>
      </c>
      <c r="G979" s="2">
        <v>36.776018000000001</v>
      </c>
      <c r="H979" s="3">
        <v>18716.301678</v>
      </c>
      <c r="I979" s="3">
        <v>269.34706199999999</v>
      </c>
      <c r="J979">
        <v>1.9907999999999999E-2</v>
      </c>
      <c r="K979" t="e">
        <f>VLOOKUP(A979,Channel_xs_widths!$D$2:$E$279,2,FALSE)</f>
        <v>#N/A</v>
      </c>
      <c r="Q979" s="5"/>
      <c r="R979" s="3"/>
      <c r="U979" s="16"/>
      <c r="V979" s="2"/>
      <c r="W979" s="5"/>
      <c r="AB979" s="3"/>
      <c r="AC979" s="2"/>
      <c r="AD979" s="2"/>
    </row>
    <row r="980" spans="1:30">
      <c r="A980" s="5">
        <v>18699.785100000001</v>
      </c>
      <c r="B980" s="3">
        <v>-613.05161099999998</v>
      </c>
      <c r="F980" s="2">
        <v>-121.909695</v>
      </c>
      <c r="G980" s="2">
        <v>36.776090000000003</v>
      </c>
      <c r="H980" s="3">
        <v>18729.060475999999</v>
      </c>
      <c r="I980" s="3">
        <v>308.18844899999999</v>
      </c>
      <c r="J980">
        <v>4.5214999999999998E-2</v>
      </c>
      <c r="K980" t="e">
        <f>VLOOKUP(A980,Channel_xs_widths!$D$2:$E$279,2,FALSE)</f>
        <v>#N/A</v>
      </c>
      <c r="Q980" s="5"/>
      <c r="R980" s="3"/>
      <c r="U980" s="16"/>
      <c r="V980" s="2"/>
      <c r="W980" s="5"/>
      <c r="AB980" s="3"/>
      <c r="AC980" s="2"/>
      <c r="AD980" s="2"/>
    </row>
    <row r="981" spans="1:30">
      <c r="A981" s="5">
        <v>18718.916000000001</v>
      </c>
      <c r="B981" s="3">
        <v>-614.14178500000003</v>
      </c>
      <c r="F981" s="2">
        <v>-121.909862</v>
      </c>
      <c r="G981" s="2">
        <v>36.776198000000001</v>
      </c>
      <c r="H981" s="3">
        <v>18748.222431999999</v>
      </c>
      <c r="I981" s="3">
        <v>308.18856399999999</v>
      </c>
      <c r="J981">
        <v>4.2927E-2</v>
      </c>
      <c r="K981" t="e">
        <f>VLOOKUP(A981,Channel_xs_widths!$D$2:$E$279,2,FALSE)</f>
        <v>#N/A</v>
      </c>
      <c r="Q981" s="5"/>
      <c r="R981" s="3"/>
      <c r="U981" s="16"/>
      <c r="V981" s="2"/>
      <c r="W981" s="5"/>
      <c r="AB981" s="3"/>
      <c r="AC981" s="2"/>
      <c r="AD981" s="2"/>
    </row>
    <row r="982" spans="1:30">
      <c r="A982" s="5">
        <v>18738.046900000001</v>
      </c>
      <c r="B982" s="3">
        <v>-614.69409199999996</v>
      </c>
      <c r="F982" s="2">
        <v>-121.91002899999999</v>
      </c>
      <c r="G982" s="2">
        <v>36.776305999999998</v>
      </c>
      <c r="H982" s="3">
        <v>18767.361304999999</v>
      </c>
      <c r="I982" s="3">
        <v>308.18870199999998</v>
      </c>
      <c r="J982">
        <v>2.7525999999999998E-2</v>
      </c>
      <c r="K982" t="e">
        <f>VLOOKUP(A982,Channel_xs_widths!$D$2:$E$279,2,FALSE)</f>
        <v>#N/A</v>
      </c>
      <c r="Q982" s="5"/>
      <c r="R982" s="3"/>
      <c r="U982" s="16"/>
      <c r="V982" s="2"/>
      <c r="W982" s="5"/>
      <c r="AB982" s="3"/>
      <c r="AC982" s="2"/>
      <c r="AD982" s="2"/>
    </row>
    <row r="983" spans="1:30">
      <c r="A983" s="5">
        <v>18750.800800000001</v>
      </c>
      <c r="B983" s="3">
        <v>-615.01945000000001</v>
      </c>
      <c r="F983" s="2">
        <v>-121.91014</v>
      </c>
      <c r="G983" s="2">
        <v>36.776378000000001</v>
      </c>
      <c r="H983" s="3">
        <v>18780.11938</v>
      </c>
      <c r="I983" s="3">
        <v>308.18881699999997</v>
      </c>
      <c r="J983">
        <v>2.6356999999999998E-2</v>
      </c>
      <c r="K983">
        <f>VLOOKUP(A983,Channel_xs_widths!$D$2:$E$279,2,FALSE)</f>
        <v>157.71092863499999</v>
      </c>
      <c r="Q983" s="5"/>
      <c r="R983" s="3"/>
      <c r="U983" s="16"/>
      <c r="V983" s="2"/>
      <c r="W983" s="5"/>
      <c r="AB983" s="3"/>
      <c r="AC983" s="2"/>
      <c r="AD983" s="2"/>
    </row>
    <row r="984" spans="1:30">
      <c r="A984" s="5">
        <v>18773.0425</v>
      </c>
      <c r="B984" s="3">
        <v>-615.61645499999997</v>
      </c>
      <c r="F984" s="2">
        <v>-121.910363</v>
      </c>
      <c r="G984" s="2">
        <v>36.776468000000001</v>
      </c>
      <c r="H984" s="3">
        <v>18802.369128999999</v>
      </c>
      <c r="I984" s="3">
        <v>296.06168200000002</v>
      </c>
      <c r="J984">
        <v>2.6842000000000001E-2</v>
      </c>
      <c r="K984" t="e">
        <f>VLOOKUP(A984,Channel_xs_widths!$D$2:$E$279,2,FALSE)</f>
        <v>#N/A</v>
      </c>
      <c r="Q984" s="5"/>
      <c r="R984" s="3"/>
      <c r="U984" s="16"/>
      <c r="V984" s="2"/>
      <c r="W984" s="5"/>
      <c r="AB984" s="3"/>
      <c r="AC984" s="2"/>
      <c r="AD984" s="2"/>
    </row>
    <row r="985" spans="1:30">
      <c r="A985" s="5">
        <v>18773.0425</v>
      </c>
      <c r="B985" s="3">
        <v>-615.61645499999997</v>
      </c>
      <c r="F985" s="2">
        <v>-121.910363</v>
      </c>
      <c r="G985" s="2">
        <v>36.776468000000001</v>
      </c>
      <c r="H985" s="3">
        <v>18802.369128999999</v>
      </c>
      <c r="I985" s="3">
        <v>0</v>
      </c>
      <c r="J985">
        <v>5.0242000000000002E-2</v>
      </c>
      <c r="K985" t="e">
        <f>VLOOKUP(A985,Channel_xs_widths!$D$2:$E$279,2,FALSE)</f>
        <v>#N/A</v>
      </c>
      <c r="Q985" s="5"/>
      <c r="R985" s="3"/>
      <c r="U985" s="16"/>
      <c r="V985" s="2"/>
      <c r="W985" s="5"/>
      <c r="AB985" s="3"/>
      <c r="AC985" s="2"/>
      <c r="AD985" s="2"/>
    </row>
    <row r="986" spans="1:30">
      <c r="A986" s="5">
        <v>18806.4051</v>
      </c>
      <c r="B986" s="3">
        <v>-617.29266399999995</v>
      </c>
      <c r="F986" s="2">
        <v>-121.910697</v>
      </c>
      <c r="G986" s="2">
        <v>36.776603999999999</v>
      </c>
      <c r="H986" s="3">
        <v>18835.773777999999</v>
      </c>
      <c r="I986" s="3">
        <v>296.06188200000003</v>
      </c>
      <c r="J986">
        <v>4.5449000000000003E-2</v>
      </c>
      <c r="K986" t="e">
        <f>VLOOKUP(A986,Channel_xs_widths!$D$2:$E$279,2,FALSE)</f>
        <v>#N/A</v>
      </c>
      <c r="Q986" s="5"/>
      <c r="R986" s="3"/>
      <c r="U986" s="16"/>
      <c r="V986" s="2"/>
      <c r="W986" s="5"/>
      <c r="AB986" s="3"/>
      <c r="AC986" s="2"/>
      <c r="AD986" s="2"/>
    </row>
    <row r="987" spans="1:30">
      <c r="A987" s="5">
        <v>18817.526000000002</v>
      </c>
      <c r="B987" s="3">
        <v>-617.63818400000002</v>
      </c>
      <c r="F987" s="2">
        <v>-121.910808</v>
      </c>
      <c r="G987" s="2">
        <v>36.776648999999999</v>
      </c>
      <c r="H987" s="3">
        <v>18846.899989000001</v>
      </c>
      <c r="I987" s="3">
        <v>296.06204100000002</v>
      </c>
      <c r="J987">
        <v>2.9342E-2</v>
      </c>
      <c r="K987" t="e">
        <f>VLOOKUP(A987,Channel_xs_widths!$D$2:$E$279,2,FALSE)</f>
        <v>#N/A</v>
      </c>
      <c r="Q987" s="5"/>
      <c r="R987" s="3"/>
      <c r="U987" s="16"/>
      <c r="V987" s="2"/>
      <c r="W987" s="5"/>
      <c r="AB987" s="3"/>
      <c r="AC987" s="2"/>
      <c r="AD987" s="2"/>
    </row>
    <row r="988" spans="1:30">
      <c r="A988" s="5">
        <v>18838.198799999998</v>
      </c>
      <c r="B988" s="3">
        <v>-618.225551</v>
      </c>
      <c r="F988" s="2">
        <v>-121.91103</v>
      </c>
      <c r="G988" s="2">
        <v>36.776699999999998</v>
      </c>
      <c r="H988" s="3">
        <v>18867.581138000001</v>
      </c>
      <c r="I988" s="3">
        <v>285.39191299999999</v>
      </c>
      <c r="J988">
        <v>2.2185E-2</v>
      </c>
      <c r="K988" t="e">
        <f>VLOOKUP(A988,Channel_xs_widths!$D$2:$E$279,2,FALSE)</f>
        <v>#N/A</v>
      </c>
      <c r="Q988" s="5"/>
      <c r="R988" s="3"/>
      <c r="U988" s="16"/>
      <c r="V988" s="2"/>
      <c r="W988" s="5"/>
      <c r="AB988" s="3"/>
      <c r="AC988" s="2"/>
      <c r="AD988" s="2"/>
    </row>
    <row r="989" spans="1:30">
      <c r="A989" s="5">
        <v>18853.703399999999</v>
      </c>
      <c r="B989" s="3">
        <v>-618.44079599999998</v>
      </c>
      <c r="F989" s="2">
        <v>-121.911197</v>
      </c>
      <c r="G989" s="2">
        <v>36.776738999999999</v>
      </c>
      <c r="H989" s="3">
        <v>18883.087227</v>
      </c>
      <c r="I989" s="3">
        <v>285.39203800000001</v>
      </c>
      <c r="J989">
        <v>1.0531E-2</v>
      </c>
      <c r="K989" t="e">
        <f>VLOOKUP(A989,Channel_xs_widths!$D$2:$E$279,2,FALSE)</f>
        <v>#N/A</v>
      </c>
      <c r="Q989" s="5"/>
      <c r="R989" s="3"/>
      <c r="U989" s="16"/>
      <c r="V989" s="2"/>
      <c r="W989" s="5"/>
      <c r="AB989" s="3"/>
      <c r="AC989" s="2"/>
      <c r="AD989" s="2"/>
    </row>
    <row r="990" spans="1:30">
      <c r="A990" s="5">
        <v>18869.207999999999</v>
      </c>
      <c r="B990" s="3">
        <v>-618.55210699999998</v>
      </c>
      <c r="F990" s="2">
        <v>-121.91136400000001</v>
      </c>
      <c r="G990" s="2">
        <v>36.776777000000003</v>
      </c>
      <c r="H990" s="3">
        <v>18898.592214</v>
      </c>
      <c r="I990" s="3">
        <v>285.39214500000003</v>
      </c>
      <c r="J990">
        <v>2.1558000000000001E-2</v>
      </c>
      <c r="K990" t="e">
        <f>VLOOKUP(A990,Channel_xs_widths!$D$2:$E$279,2,FALSE)</f>
        <v>#N/A</v>
      </c>
      <c r="Q990" s="5"/>
      <c r="R990" s="3"/>
      <c r="U990" s="16"/>
      <c r="V990" s="2"/>
      <c r="W990" s="5"/>
      <c r="AB990" s="3"/>
      <c r="AC990" s="2"/>
      <c r="AD990" s="2"/>
    </row>
    <row r="991" spans="1:30">
      <c r="A991" s="5">
        <v>18889.880700000002</v>
      </c>
      <c r="B991" s="3">
        <v>-619.22070299999996</v>
      </c>
      <c r="F991" s="2">
        <v>-121.911587</v>
      </c>
      <c r="G991" s="2">
        <v>36.776828999999999</v>
      </c>
      <c r="H991" s="3">
        <v>18919.275794000001</v>
      </c>
      <c r="I991" s="3">
        <v>285.39227</v>
      </c>
      <c r="J991">
        <v>3.1537999999999997E-2</v>
      </c>
      <c r="K991" t="e">
        <f>VLOOKUP(A991,Channel_xs_widths!$D$2:$E$279,2,FALSE)</f>
        <v>#N/A</v>
      </c>
      <c r="Q991" s="5"/>
      <c r="R991" s="3"/>
      <c r="U991" s="16"/>
      <c r="V991" s="2"/>
      <c r="W991" s="5"/>
      <c r="AB991" s="3"/>
      <c r="AC991" s="2"/>
      <c r="AD991" s="2"/>
    </row>
    <row r="992" spans="1:30">
      <c r="A992" s="5">
        <v>18901.001499999998</v>
      </c>
      <c r="B992" s="3">
        <v>-619.55480999999997</v>
      </c>
      <c r="F992" s="2">
        <v>-121.911698</v>
      </c>
      <c r="G992" s="2">
        <v>36.776873999999999</v>
      </c>
      <c r="H992" s="3">
        <v>18930.401629</v>
      </c>
      <c r="I992" s="3">
        <v>296.06263899999999</v>
      </c>
      <c r="J992">
        <v>3.2030000000000003E-2</v>
      </c>
      <c r="K992" t="e">
        <f>VLOOKUP(A992,Channel_xs_widths!$D$2:$E$279,2,FALSE)</f>
        <v>#N/A</v>
      </c>
      <c r="Q992" s="5"/>
      <c r="R992" s="3"/>
      <c r="U992" s="16"/>
      <c r="V992" s="2"/>
      <c r="W992" s="5"/>
      <c r="AB992" s="3"/>
      <c r="AC992" s="2"/>
      <c r="AD992" s="2"/>
    </row>
    <row r="993" spans="1:30">
      <c r="A993" s="5">
        <v>18934.364000000001</v>
      </c>
      <c r="B993" s="3">
        <v>-620.64550799999995</v>
      </c>
      <c r="F993" s="2">
        <v>-121.912032</v>
      </c>
      <c r="G993" s="2">
        <v>36.777009</v>
      </c>
      <c r="H993" s="3">
        <v>18963.781870999999</v>
      </c>
      <c r="I993" s="3">
        <v>296.06279799999999</v>
      </c>
      <c r="J993">
        <v>3.2691999999999999E-2</v>
      </c>
      <c r="K993" t="e">
        <f>VLOOKUP(A993,Channel_xs_widths!$D$2:$E$279,2,FALSE)</f>
        <v>#N/A</v>
      </c>
      <c r="Q993" s="5"/>
      <c r="R993" s="3"/>
      <c r="U993" s="16"/>
      <c r="V993" s="2"/>
      <c r="W993" s="5"/>
      <c r="AB993" s="3"/>
      <c r="AC993" s="2"/>
      <c r="AD993" s="2"/>
    </row>
    <row r="994" spans="1:30">
      <c r="A994" s="5">
        <v>18934.364000000001</v>
      </c>
      <c r="B994" s="3">
        <v>-620.64550799999995</v>
      </c>
      <c r="F994" s="2">
        <v>-121.912032</v>
      </c>
      <c r="G994" s="2">
        <v>36.777009</v>
      </c>
      <c r="H994" s="3">
        <v>18963.781870999999</v>
      </c>
      <c r="I994" s="3">
        <v>0</v>
      </c>
      <c r="J994">
        <v>1.2742E-2</v>
      </c>
      <c r="K994" t="e">
        <f>VLOOKUP(A994,Channel_xs_widths!$D$2:$E$279,2,FALSE)</f>
        <v>#N/A</v>
      </c>
      <c r="Q994" s="5"/>
      <c r="R994" s="3"/>
      <c r="U994" s="16"/>
      <c r="V994" s="2"/>
      <c r="W994" s="5"/>
      <c r="AB994" s="3"/>
      <c r="AC994" s="2"/>
      <c r="AD994" s="2"/>
    </row>
    <row r="995" spans="1:30">
      <c r="A995" s="5">
        <v>18967.726299999998</v>
      </c>
      <c r="B995" s="3">
        <v>-621.07061799999997</v>
      </c>
      <c r="F995" s="2">
        <v>-121.91236600000001</v>
      </c>
      <c r="G995" s="2">
        <v>36.777144</v>
      </c>
      <c r="H995" s="3">
        <v>18997.146948000001</v>
      </c>
      <c r="I995" s="3">
        <v>296.06303700000001</v>
      </c>
      <c r="J995">
        <v>1.2029E-2</v>
      </c>
      <c r="K995">
        <f>VLOOKUP(A995,Channel_xs_widths!$D$2:$E$279,2,FALSE)</f>
        <v>155.779160612</v>
      </c>
      <c r="Q995" s="5"/>
      <c r="R995" s="3"/>
      <c r="U995" s="16"/>
      <c r="V995" s="2"/>
      <c r="W995" s="5"/>
      <c r="AB995" s="3"/>
      <c r="AC995" s="2"/>
      <c r="AD995" s="2"/>
    </row>
    <row r="996" spans="1:30">
      <c r="A996" s="5">
        <v>18978.847099999999</v>
      </c>
      <c r="B996" s="3">
        <v>-621.18058299999996</v>
      </c>
      <c r="F996" s="2">
        <v>-121.912477</v>
      </c>
      <c r="G996" s="2">
        <v>36.777189</v>
      </c>
      <c r="H996" s="3">
        <v>19008.268271000001</v>
      </c>
      <c r="I996" s="3">
        <v>296.063196</v>
      </c>
      <c r="J996">
        <v>9.2919999999999999E-3</v>
      </c>
      <c r="K996" t="e">
        <f>VLOOKUP(A996,Channel_xs_widths!$D$2:$E$279,2,FALSE)</f>
        <v>#N/A</v>
      </c>
      <c r="Q996" s="5"/>
      <c r="R996" s="3"/>
      <c r="U996" s="16"/>
      <c r="V996" s="2"/>
      <c r="W996" s="5"/>
      <c r="AB996" s="3"/>
      <c r="AC996" s="2"/>
      <c r="AD996" s="2"/>
    </row>
    <row r="997" spans="1:30">
      <c r="A997" s="5">
        <v>18995.9755</v>
      </c>
      <c r="B997" s="3">
        <v>-621.33310500000005</v>
      </c>
      <c r="F997" s="2">
        <v>-121.912633</v>
      </c>
      <c r="G997" s="2">
        <v>36.777279</v>
      </c>
      <c r="H997" s="3">
        <v>19025.397327999999</v>
      </c>
      <c r="I997" s="3">
        <v>305.06301000000002</v>
      </c>
      <c r="J997">
        <v>7.1960000000000001E-3</v>
      </c>
      <c r="K997" t="e">
        <f>VLOOKUP(A997,Channel_xs_widths!$D$2:$E$279,2,FALSE)</f>
        <v>#N/A</v>
      </c>
      <c r="Q997" s="5"/>
      <c r="R997" s="3"/>
      <c r="U997" s="16"/>
      <c r="V997" s="2"/>
      <c r="W997" s="5"/>
      <c r="AB997" s="3"/>
      <c r="AC997" s="2"/>
      <c r="AD997" s="2"/>
    </row>
    <row r="998" spans="1:30">
      <c r="A998" s="5">
        <v>19003.316200000001</v>
      </c>
      <c r="B998" s="3">
        <v>-621.35666300000003</v>
      </c>
      <c r="F998" s="2">
        <v>-121.9127</v>
      </c>
      <c r="G998" s="2">
        <v>36.777318000000001</v>
      </c>
      <c r="H998" s="3">
        <v>19032.738096000001</v>
      </c>
      <c r="I998" s="3">
        <v>305.06309900000002</v>
      </c>
      <c r="J998">
        <v>3.4583000000000003E-2</v>
      </c>
      <c r="K998" t="e">
        <f>VLOOKUP(A998,Channel_xs_widths!$D$2:$E$279,2,FALSE)</f>
        <v>#N/A</v>
      </c>
      <c r="Q998" s="5"/>
      <c r="R998" s="3"/>
      <c r="U998" s="16"/>
      <c r="V998" s="2"/>
      <c r="W998" s="5"/>
      <c r="AB998" s="3"/>
      <c r="AC998" s="2"/>
      <c r="AD998" s="2"/>
    </row>
    <row r="999" spans="1:30">
      <c r="A999" s="5">
        <v>19040.019799999998</v>
      </c>
      <c r="B999" s="3">
        <v>-622.85627999999997</v>
      </c>
      <c r="F999" s="2">
        <v>-121.913034</v>
      </c>
      <c r="G999" s="2">
        <v>36.777510999999997</v>
      </c>
      <c r="H999" s="3">
        <v>19069.472328</v>
      </c>
      <c r="I999" s="3">
        <v>305.06325900000002</v>
      </c>
      <c r="J999">
        <v>3.4596000000000002E-2</v>
      </c>
      <c r="K999" t="e">
        <f>VLOOKUP(A999,Channel_xs_widths!$D$2:$E$279,2,FALSE)</f>
        <v>#N/A</v>
      </c>
      <c r="Q999" s="5"/>
      <c r="R999" s="3"/>
      <c r="U999" s="16"/>
      <c r="V999" s="2"/>
      <c r="W999" s="5"/>
      <c r="AB999" s="3"/>
      <c r="AC999" s="2"/>
      <c r="AD999" s="2"/>
    </row>
    <row r="1000" spans="1:30">
      <c r="A1000" s="5">
        <v>19047.360499999999</v>
      </c>
      <c r="B1000" s="3">
        <v>-622.88043200000004</v>
      </c>
      <c r="F1000" s="2">
        <v>-121.913101</v>
      </c>
      <c r="G1000" s="2">
        <v>36.777549999999998</v>
      </c>
      <c r="H1000" s="3">
        <v>19076.813082000001</v>
      </c>
      <c r="I1000" s="3">
        <v>305.06341800000001</v>
      </c>
      <c r="J1000">
        <v>2.6294000000000001E-2</v>
      </c>
      <c r="K1000" t="e">
        <f>VLOOKUP(A1000,Channel_xs_widths!$D$2:$E$279,2,FALSE)</f>
        <v>#N/A</v>
      </c>
      <c r="Q1000" s="5"/>
      <c r="R1000" s="3"/>
      <c r="U1000" s="16"/>
      <c r="V1000" s="2"/>
      <c r="W1000" s="5"/>
      <c r="AB1000" s="3"/>
      <c r="AC1000" s="2"/>
      <c r="AD1000" s="2"/>
    </row>
    <row r="1001" spans="1:30">
      <c r="A1001" s="5">
        <v>19064.4889</v>
      </c>
      <c r="B1001" s="3">
        <v>-623.49967400000003</v>
      </c>
      <c r="F1001" s="2">
        <v>-121.913257</v>
      </c>
      <c r="G1001" s="2">
        <v>36.777639999999998</v>
      </c>
      <c r="H1001" s="3">
        <v>19093.952595999999</v>
      </c>
      <c r="I1001" s="3">
        <v>305.06350700000002</v>
      </c>
      <c r="J1001">
        <v>3.3591000000000003E-2</v>
      </c>
      <c r="K1001" t="e">
        <f>VLOOKUP(A1001,Channel_xs_widths!$D$2:$E$279,2,FALSE)</f>
        <v>#N/A</v>
      </c>
      <c r="Q1001" s="5"/>
      <c r="R1001" s="3"/>
      <c r="U1001" s="16"/>
      <c r="V1001" s="2"/>
      <c r="W1001" s="5"/>
      <c r="AB1001" s="3"/>
      <c r="AC1001" s="2"/>
      <c r="AD1001" s="2"/>
    </row>
    <row r="1002" spans="1:30">
      <c r="A1002" s="5">
        <v>19075.6096</v>
      </c>
      <c r="B1002" s="3">
        <v>-623.82934599999999</v>
      </c>
      <c r="F1002" s="2">
        <v>-121.91336800000001</v>
      </c>
      <c r="G1002" s="2">
        <v>36.777684999999998</v>
      </c>
      <c r="H1002" s="3">
        <v>19105.078201</v>
      </c>
      <c r="I1002" s="3">
        <v>296.063872</v>
      </c>
      <c r="J1002">
        <v>1.8200000000000001E-2</v>
      </c>
      <c r="K1002" t="e">
        <f>VLOOKUP(A1002,Channel_xs_widths!$D$2:$E$279,2,FALSE)</f>
        <v>#N/A</v>
      </c>
      <c r="Q1002" s="5"/>
      <c r="R1002" s="3"/>
      <c r="U1002" s="16"/>
      <c r="V1002" s="2"/>
      <c r="W1002" s="5"/>
      <c r="AB1002" s="3"/>
      <c r="AC1002" s="2"/>
      <c r="AD1002" s="2"/>
    </row>
    <row r="1003" spans="1:30">
      <c r="A1003" s="5">
        <v>19108.971699999998</v>
      </c>
      <c r="B1003" s="3">
        <v>-624.30926499999998</v>
      </c>
      <c r="F1003" s="2">
        <v>-121.913702</v>
      </c>
      <c r="G1003" s="2">
        <v>36.777819999999998</v>
      </c>
      <c r="H1003" s="3">
        <v>19138.443779000001</v>
      </c>
      <c r="I1003" s="3">
        <v>296.064031</v>
      </c>
      <c r="J1003">
        <v>1.4385E-2</v>
      </c>
      <c r="K1003" t="e">
        <f>VLOOKUP(A1003,Channel_xs_widths!$D$2:$E$279,2,FALSE)</f>
        <v>#N/A</v>
      </c>
      <c r="Q1003" s="5"/>
      <c r="R1003" s="3"/>
      <c r="U1003" s="16"/>
      <c r="V1003" s="2"/>
      <c r="W1003" s="5"/>
      <c r="AB1003" s="3"/>
      <c r="AC1003" s="2"/>
      <c r="AD1003" s="2"/>
    </row>
    <row r="1004" spans="1:30">
      <c r="A1004" s="5">
        <v>19108.971699999998</v>
      </c>
      <c r="B1004" s="3">
        <v>-624.30926499999998</v>
      </c>
      <c r="F1004" s="2">
        <v>-121.913702</v>
      </c>
      <c r="G1004" s="2">
        <v>36.777819999999998</v>
      </c>
      <c r="H1004" s="3">
        <v>19138.443779000001</v>
      </c>
      <c r="I1004" s="3">
        <v>0</v>
      </c>
      <c r="J1004">
        <v>2.7975E-2</v>
      </c>
      <c r="K1004" t="e">
        <f>VLOOKUP(A1004,Channel_xs_widths!$D$2:$E$279,2,FALSE)</f>
        <v>#N/A</v>
      </c>
      <c r="Q1004" s="5"/>
      <c r="R1004" s="3"/>
      <c r="U1004" s="16"/>
      <c r="V1004" s="2"/>
      <c r="W1004" s="5"/>
      <c r="AB1004" s="3"/>
      <c r="AC1004" s="2"/>
      <c r="AD1004" s="2"/>
    </row>
    <row r="1005" spans="1:30">
      <c r="A1005" s="5">
        <v>19131.213100000001</v>
      </c>
      <c r="B1005" s="3">
        <v>-624.93147799999997</v>
      </c>
      <c r="F1005" s="2">
        <v>-121.91392399999999</v>
      </c>
      <c r="G1005" s="2">
        <v>36.777909999999999</v>
      </c>
      <c r="H1005" s="3">
        <v>19160.693872</v>
      </c>
      <c r="I1005" s="3">
        <v>296.06423000000001</v>
      </c>
      <c r="J1005">
        <v>2.7321999999999999E-2</v>
      </c>
      <c r="K1005" t="e">
        <f>VLOOKUP(A1005,Channel_xs_widths!$D$2:$E$279,2,FALSE)</f>
        <v>#N/A</v>
      </c>
      <c r="Q1005" s="5"/>
      <c r="R1005" s="3"/>
      <c r="U1005" s="16"/>
      <c r="V1005" s="2"/>
      <c r="W1005" s="5"/>
      <c r="AB1005" s="3"/>
      <c r="AC1005" s="2"/>
      <c r="AD1005" s="2"/>
    </row>
    <row r="1006" spans="1:30">
      <c r="A1006" s="5">
        <v>19141.690900000001</v>
      </c>
      <c r="B1006" s="3">
        <v>-625.20322699999997</v>
      </c>
      <c r="F1006" s="2">
        <v>-121.914036</v>
      </c>
      <c r="G1006" s="2">
        <v>36.777940000000001</v>
      </c>
      <c r="H1006" s="3">
        <v>19171.175222000002</v>
      </c>
      <c r="I1006" s="3">
        <v>287.896928</v>
      </c>
      <c r="J1006">
        <v>1.051E-2</v>
      </c>
      <c r="K1006" t="e">
        <f>VLOOKUP(A1006,Channel_xs_widths!$D$2:$E$279,2,FALSE)</f>
        <v>#N/A</v>
      </c>
      <c r="Q1006" s="5"/>
      <c r="R1006" s="3"/>
      <c r="U1006" s="16"/>
      <c r="V1006" s="2"/>
      <c r="W1006" s="5"/>
      <c r="AB1006" s="3"/>
      <c r="AC1006" s="2"/>
      <c r="AD1006" s="2"/>
    </row>
    <row r="1007" spans="1:30">
      <c r="A1007" s="5">
        <v>19173.124400000001</v>
      </c>
      <c r="B1007" s="3">
        <v>-625.37196200000005</v>
      </c>
      <c r="F1007" s="2">
        <v>-121.91437000000001</v>
      </c>
      <c r="G1007" s="2">
        <v>36.778030000000001</v>
      </c>
      <c r="H1007" s="3">
        <v>19202.609133000002</v>
      </c>
      <c r="I1007" s="3">
        <v>287.89707399999998</v>
      </c>
      <c r="J1007">
        <v>3.9789999999999999E-2</v>
      </c>
      <c r="K1007">
        <f>VLOOKUP(A1007,Channel_xs_widths!$D$2:$E$279,2,FALSE)</f>
        <v>191.58842380999999</v>
      </c>
      <c r="Q1007" s="5"/>
      <c r="R1007" s="3"/>
      <c r="U1007" s="16"/>
      <c r="V1007" s="2"/>
      <c r="W1007" s="5"/>
      <c r="AB1007" s="3"/>
      <c r="AC1007" s="2"/>
      <c r="AD1007" s="2"/>
    </row>
    <row r="1008" spans="1:30">
      <c r="A1008" s="5">
        <v>19194.080000000002</v>
      </c>
      <c r="B1008" s="3">
        <v>-627.28780099999994</v>
      </c>
      <c r="F1008" s="2">
        <v>-121.914592</v>
      </c>
      <c r="G1008" s="2">
        <v>36.778091000000003</v>
      </c>
      <c r="H1008" s="3">
        <v>19223.652147000001</v>
      </c>
      <c r="I1008" s="3">
        <v>287.89725600000003</v>
      </c>
      <c r="J1008">
        <v>9.3088000000000004E-2</v>
      </c>
      <c r="K1008" t="e">
        <f>VLOOKUP(A1008,Channel_xs_widths!$D$2:$E$279,2,FALSE)</f>
        <v>#N/A</v>
      </c>
      <c r="Q1008" s="5"/>
      <c r="R1008" s="3"/>
      <c r="U1008" s="16"/>
      <c r="V1008" s="2"/>
      <c r="W1008" s="5"/>
      <c r="AB1008" s="3"/>
      <c r="AC1008" s="2"/>
      <c r="AD1008" s="2"/>
    </row>
    <row r="1009" spans="1:30">
      <c r="A1009" s="5">
        <v>19204.557799999999</v>
      </c>
      <c r="B1009" s="3">
        <v>-628.29803500000003</v>
      </c>
      <c r="F1009" s="2">
        <v>-121.914704</v>
      </c>
      <c r="G1009" s="2">
        <v>36.778120999999999</v>
      </c>
      <c r="H1009" s="3">
        <v>19234.178540000001</v>
      </c>
      <c r="I1009" s="3">
        <v>287.89736599999998</v>
      </c>
      <c r="J1009">
        <v>4.1728000000000001E-2</v>
      </c>
      <c r="K1009" t="e">
        <f>VLOOKUP(A1009,Channel_xs_widths!$D$2:$E$279,2,FALSE)</f>
        <v>#N/A</v>
      </c>
      <c r="Q1009" s="5"/>
      <c r="R1009" s="3"/>
      <c r="U1009" s="16"/>
      <c r="V1009" s="2"/>
      <c r="W1009" s="5"/>
      <c r="AB1009" s="3"/>
      <c r="AC1009" s="2"/>
      <c r="AD1009" s="2"/>
    </row>
    <row r="1010" spans="1:30">
      <c r="A1010" s="5">
        <v>19225.5134</v>
      </c>
      <c r="B1010" s="3">
        <v>-628.59944700000005</v>
      </c>
      <c r="F1010" s="2">
        <v>-121.91492599999999</v>
      </c>
      <c r="G1010" s="2">
        <v>36.778180999999996</v>
      </c>
      <c r="H1010" s="3">
        <v>19255.136302999999</v>
      </c>
      <c r="I1010" s="3">
        <v>287.89747499999999</v>
      </c>
      <c r="J1010">
        <v>1.2241E-2</v>
      </c>
      <c r="K1010" t="e">
        <f>VLOOKUP(A1010,Channel_xs_widths!$D$2:$E$279,2,FALSE)</f>
        <v>#N/A</v>
      </c>
      <c r="Q1010" s="5"/>
      <c r="R1010" s="3"/>
      <c r="U1010" s="16"/>
      <c r="V1010" s="2"/>
      <c r="W1010" s="5"/>
      <c r="AB1010" s="3"/>
      <c r="AC1010" s="2"/>
      <c r="AD1010" s="2"/>
    </row>
    <row r="1011" spans="1:30">
      <c r="A1011" s="5">
        <v>19238.7503</v>
      </c>
      <c r="B1011" s="3">
        <v>-628.71659899999997</v>
      </c>
      <c r="F1011" s="2">
        <v>-121.915038</v>
      </c>
      <c r="G1011" s="2">
        <v>36.778260000000003</v>
      </c>
      <c r="H1011" s="3">
        <v>19268.373752</v>
      </c>
      <c r="I1011" s="3">
        <v>310.72138100000001</v>
      </c>
      <c r="J1011">
        <v>3.3370999999999998E-2</v>
      </c>
      <c r="K1011" t="e">
        <f>VLOOKUP(A1011,Channel_xs_widths!$D$2:$E$279,2,FALSE)</f>
        <v>#N/A</v>
      </c>
      <c r="Q1011" s="5"/>
      <c r="R1011" s="3"/>
      <c r="U1011" s="16"/>
      <c r="V1011" s="2"/>
      <c r="W1011" s="5"/>
      <c r="AB1011" s="3"/>
      <c r="AC1011" s="2"/>
      <c r="AD1011" s="2"/>
    </row>
    <row r="1012" spans="1:30">
      <c r="A1012" s="5">
        <v>19255.769199999999</v>
      </c>
      <c r="B1012" s="3">
        <v>-629.60911299999998</v>
      </c>
      <c r="F1012" s="2">
        <v>-121.915181</v>
      </c>
      <c r="G1012" s="2">
        <v>36.778360999999997</v>
      </c>
      <c r="H1012" s="3">
        <v>19285.416037999999</v>
      </c>
      <c r="I1012" s="3">
        <v>310.72149000000002</v>
      </c>
      <c r="J1012">
        <v>5.2359000000000003E-2</v>
      </c>
      <c r="K1012" t="e">
        <f>VLOOKUP(A1012,Channel_xs_widths!$D$2:$E$279,2,FALSE)</f>
        <v>#N/A</v>
      </c>
      <c r="Q1012" s="5"/>
      <c r="R1012" s="3"/>
      <c r="U1012" s="16"/>
      <c r="V1012" s="2"/>
      <c r="W1012" s="5"/>
      <c r="AB1012" s="3"/>
      <c r="AC1012" s="2"/>
      <c r="AD1012" s="2"/>
    </row>
    <row r="1013" spans="1:30">
      <c r="A1013" s="5">
        <v>19278.4611</v>
      </c>
      <c r="B1013" s="3">
        <v>-630.79580699999997</v>
      </c>
      <c r="F1013" s="2">
        <v>-121.91537099999999</v>
      </c>
      <c r="G1013" s="2">
        <v>36.778495999999997</v>
      </c>
      <c r="H1013" s="3">
        <v>19308.138890999999</v>
      </c>
      <c r="I1013" s="3">
        <v>310.721632</v>
      </c>
      <c r="J1013">
        <v>2.9347000000000002E-2</v>
      </c>
      <c r="K1013" t="e">
        <f>VLOOKUP(A1013,Channel_xs_widths!$D$2:$E$279,2,FALSE)</f>
        <v>#N/A</v>
      </c>
      <c r="Q1013" s="5"/>
      <c r="R1013" s="3"/>
      <c r="U1013" s="16"/>
      <c r="V1013" s="2"/>
      <c r="W1013" s="5"/>
      <c r="AB1013" s="3"/>
      <c r="AC1013" s="2"/>
      <c r="AD1013" s="2"/>
    </row>
    <row r="1014" spans="1:30">
      <c r="A1014" s="5">
        <v>19301.152900000001</v>
      </c>
      <c r="B1014" s="3">
        <v>-630.94099600000004</v>
      </c>
      <c r="F1014" s="2">
        <v>-121.91556199999999</v>
      </c>
      <c r="G1014" s="2">
        <v>36.778630999999997</v>
      </c>
      <c r="H1014" s="3">
        <v>19330.831178</v>
      </c>
      <c r="I1014" s="3">
        <v>310.72179499999999</v>
      </c>
      <c r="J1014">
        <v>4.4650000000000002E-3</v>
      </c>
      <c r="K1014" t="e">
        <f>VLOOKUP(A1014,Channel_xs_widths!$D$2:$E$279,2,FALSE)</f>
        <v>#N/A</v>
      </c>
      <c r="Q1014" s="5"/>
      <c r="R1014" s="3"/>
      <c r="U1014" s="16"/>
      <c r="V1014" s="2"/>
      <c r="W1014" s="5"/>
      <c r="AB1014" s="3"/>
      <c r="AC1014" s="2"/>
      <c r="AD1014" s="2"/>
    </row>
    <row r="1015" spans="1:30">
      <c r="A1015" s="5">
        <v>19318.171699999999</v>
      </c>
      <c r="B1015" s="3">
        <v>-630.97312199999999</v>
      </c>
      <c r="F1015" s="2">
        <v>-121.915705</v>
      </c>
      <c r="G1015" s="2">
        <v>36.778733000000003</v>
      </c>
      <c r="H1015" s="3">
        <v>19347.850059</v>
      </c>
      <c r="I1015" s="3">
        <v>310.72193700000003</v>
      </c>
      <c r="J1015">
        <v>2.1696E-2</v>
      </c>
      <c r="K1015" t="e">
        <f>VLOOKUP(A1015,Channel_xs_widths!$D$2:$E$279,2,FALSE)</f>
        <v>#N/A</v>
      </c>
      <c r="Q1015" s="5"/>
      <c r="R1015" s="3"/>
      <c r="U1015" s="16"/>
      <c r="V1015" s="2"/>
      <c r="W1015" s="5"/>
      <c r="AB1015" s="3"/>
      <c r="AC1015" s="2"/>
      <c r="AD1015" s="2"/>
    </row>
    <row r="1016" spans="1:30">
      <c r="A1016" s="5">
        <v>19331.408599999999</v>
      </c>
      <c r="B1016" s="3">
        <v>-631.59741199999996</v>
      </c>
      <c r="F1016" s="2">
        <v>-121.915817</v>
      </c>
      <c r="G1016" s="2">
        <v>36.778812000000002</v>
      </c>
      <c r="H1016" s="3">
        <v>19361.101648</v>
      </c>
      <c r="I1016" s="3">
        <v>310.72204599999998</v>
      </c>
      <c r="J1016">
        <v>5.6517999999999999E-2</v>
      </c>
      <c r="K1016" t="e">
        <f>VLOOKUP(A1016,Channel_xs_widths!$D$2:$E$279,2,FALSE)</f>
        <v>#N/A</v>
      </c>
      <c r="Q1016" s="5"/>
      <c r="R1016" s="3"/>
      <c r="U1016" s="16"/>
      <c r="V1016" s="2"/>
      <c r="W1016" s="5"/>
      <c r="AB1016" s="3"/>
      <c r="AC1016" s="2"/>
      <c r="AD1016" s="2"/>
    </row>
    <row r="1017" spans="1:30">
      <c r="A1017" s="5">
        <v>19353.649799999999</v>
      </c>
      <c r="B1017" s="3">
        <v>-632.97827099999995</v>
      </c>
      <c r="F1017" s="2">
        <v>-121.916039</v>
      </c>
      <c r="G1017" s="2">
        <v>36.778902000000002</v>
      </c>
      <c r="H1017" s="3">
        <v>19383.385624999999</v>
      </c>
      <c r="I1017" s="3">
        <v>296.06578200000001</v>
      </c>
      <c r="J1017">
        <v>6.2086000000000002E-2</v>
      </c>
      <c r="K1017">
        <f>VLOOKUP(A1017,Channel_xs_widths!$D$2:$E$279,2,FALSE)</f>
        <v>232.05585892799999</v>
      </c>
      <c r="Q1017" s="5"/>
      <c r="R1017" s="3"/>
      <c r="U1017" s="16"/>
      <c r="V1017" s="2"/>
      <c r="W1017" s="5"/>
      <c r="AB1017" s="3"/>
      <c r="AC1017" s="2"/>
      <c r="AD1017" s="2"/>
    </row>
    <row r="1018" spans="1:30">
      <c r="A1018" s="5">
        <v>19353.649799999999</v>
      </c>
      <c r="B1018" s="3">
        <v>-632.97827099999995</v>
      </c>
      <c r="F1018" s="2">
        <v>-121.916039</v>
      </c>
      <c r="G1018" s="2">
        <v>36.778902000000002</v>
      </c>
      <c r="H1018" s="3">
        <v>19383.385624999999</v>
      </c>
      <c r="I1018" s="3">
        <v>292.81104900000003</v>
      </c>
      <c r="J1018">
        <v>3.3954999999999999E-2</v>
      </c>
      <c r="Q1018" s="5"/>
      <c r="R1018" s="3"/>
      <c r="U1018" s="16"/>
      <c r="V1018" s="2"/>
      <c r="W1018" s="5"/>
      <c r="AB1018" s="3"/>
      <c r="AC1018" s="2"/>
      <c r="AD1018" s="2"/>
    </row>
    <row r="1019" spans="1:30">
      <c r="A1019" s="5">
        <v>19387.011500000001</v>
      </c>
      <c r="B1019" s="3">
        <v>-634.11108400000001</v>
      </c>
      <c r="F1019" s="2">
        <v>-121.91637299999999</v>
      </c>
      <c r="G1019" s="2">
        <v>36.779037000000002</v>
      </c>
      <c r="H1019" s="3">
        <v>19416.766540000001</v>
      </c>
      <c r="I1019" s="3">
        <v>296.06598100000002</v>
      </c>
      <c r="J1019">
        <v>3.5097000000000003E-2</v>
      </c>
      <c r="K1019" t="e">
        <f>VLOOKUP(A1019,Channel_xs_widths!$D$2:$E$279,2,FALSE)</f>
        <v>#N/A</v>
      </c>
      <c r="Q1019" s="5"/>
      <c r="R1019" s="3"/>
      <c r="U1019" s="16"/>
      <c r="V1019" s="2"/>
      <c r="W1019" s="5"/>
      <c r="AB1019" s="3"/>
      <c r="AC1019" s="2"/>
      <c r="AD1019" s="2"/>
    </row>
    <row r="1020" spans="1:30">
      <c r="A1020" s="5">
        <v>19398.132000000001</v>
      </c>
      <c r="B1020" s="3">
        <v>-634.53946900000005</v>
      </c>
      <c r="F1020" s="2">
        <v>-121.91648499999999</v>
      </c>
      <c r="G1020" s="2">
        <v>36.779082000000002</v>
      </c>
      <c r="H1020" s="3">
        <v>19427.895339999999</v>
      </c>
      <c r="I1020" s="3">
        <v>296.06614000000002</v>
      </c>
      <c r="J1020">
        <v>3.7257999999999999E-2</v>
      </c>
      <c r="K1020" t="e">
        <f>VLOOKUP(A1020,Channel_xs_widths!$D$2:$E$279,2,FALSE)</f>
        <v>#N/A</v>
      </c>
      <c r="Q1020" s="5"/>
      <c r="R1020" s="3"/>
      <c r="U1020" s="16"/>
      <c r="V1020" s="2"/>
      <c r="W1020" s="5"/>
      <c r="AB1020" s="3"/>
      <c r="AC1020" s="2"/>
      <c r="AD1020" s="2"/>
    </row>
    <row r="1021" spans="1:30">
      <c r="A1021" s="5">
        <v>19415.2601</v>
      </c>
      <c r="B1021" s="3">
        <v>-635.16357400000004</v>
      </c>
      <c r="F1021" s="2">
        <v>-121.91664</v>
      </c>
      <c r="G1021" s="2">
        <v>36.779172000000003</v>
      </c>
      <c r="H1021" s="3">
        <v>19445.034795</v>
      </c>
      <c r="I1021" s="3">
        <v>305.066058</v>
      </c>
      <c r="J1021">
        <v>3.3237000000000003E-2</v>
      </c>
      <c r="K1021" t="e">
        <f>VLOOKUP(A1021,Channel_xs_widths!$D$2:$E$279,2,FALSE)</f>
        <v>#N/A</v>
      </c>
      <c r="Q1021" s="5"/>
      <c r="R1021" s="3"/>
      <c r="U1021" s="16"/>
      <c r="V1021" s="2"/>
      <c r="W1021" s="5"/>
      <c r="AB1021" s="3"/>
      <c r="AC1021" s="2"/>
      <c r="AD1021" s="2"/>
    </row>
    <row r="1022" spans="1:30">
      <c r="A1022" s="5">
        <v>19422.600699999999</v>
      </c>
      <c r="B1022" s="3">
        <v>-635.35273099999995</v>
      </c>
      <c r="F1022" s="2">
        <v>-121.916707</v>
      </c>
      <c r="G1022" s="2">
        <v>36.779210999999997</v>
      </c>
      <c r="H1022" s="3">
        <v>19452.377837</v>
      </c>
      <c r="I1022" s="3">
        <v>305.066146</v>
      </c>
      <c r="J1022">
        <v>2.6554999999999999E-2</v>
      </c>
      <c r="K1022" t="e">
        <f>VLOOKUP(A1022,Channel_xs_widths!$D$2:$E$279,2,FALSE)</f>
        <v>#N/A</v>
      </c>
      <c r="Q1022" s="5"/>
      <c r="R1022" s="3"/>
      <c r="U1022" s="16"/>
      <c r="V1022" s="2"/>
      <c r="W1022" s="5"/>
      <c r="AB1022" s="3"/>
      <c r="AC1022" s="2"/>
      <c r="AD1022" s="2"/>
    </row>
    <row r="1023" spans="1:30">
      <c r="A1023" s="5">
        <v>19459.3037</v>
      </c>
      <c r="B1023" s="3">
        <v>-636.33312999999998</v>
      </c>
      <c r="F1023" s="2">
        <v>-121.917041</v>
      </c>
      <c r="G1023" s="2">
        <v>36.779404</v>
      </c>
      <c r="H1023" s="3">
        <v>19489.093916000002</v>
      </c>
      <c r="I1023" s="3">
        <v>305.066306</v>
      </c>
      <c r="J1023">
        <v>2.7976999999999998E-2</v>
      </c>
      <c r="K1023" t="e">
        <f>VLOOKUP(A1023,Channel_xs_widths!$D$2:$E$279,2,FALSE)</f>
        <v>#N/A</v>
      </c>
      <c r="Q1023" s="5"/>
      <c r="R1023" s="3"/>
      <c r="U1023" s="16"/>
      <c r="V1023" s="2"/>
      <c r="W1023" s="5"/>
      <c r="AB1023" s="3"/>
      <c r="AC1023" s="2"/>
      <c r="AD1023" s="2"/>
    </row>
    <row r="1024" spans="1:30">
      <c r="A1024" s="5">
        <v>19466.6443</v>
      </c>
      <c r="B1024" s="3">
        <v>-636.58494900000005</v>
      </c>
      <c r="F1024" s="2">
        <v>-121.917108</v>
      </c>
      <c r="G1024" s="2">
        <v>36.779442000000003</v>
      </c>
      <c r="H1024" s="3">
        <v>19496.438824000001</v>
      </c>
      <c r="I1024" s="3">
        <v>305.06646599999999</v>
      </c>
      <c r="J1024">
        <v>1.7353E-2</v>
      </c>
      <c r="K1024" t="e">
        <f>VLOOKUP(A1024,Channel_xs_widths!$D$2:$E$279,2,FALSE)</f>
        <v>#N/A</v>
      </c>
      <c r="Q1024" s="5"/>
      <c r="R1024" s="3"/>
      <c r="U1024" s="16"/>
      <c r="V1024" s="2"/>
      <c r="W1024" s="5"/>
      <c r="AB1024" s="3"/>
      <c r="AC1024" s="2"/>
      <c r="AD1024" s="2"/>
    </row>
    <row r="1025" spans="1:30">
      <c r="A1025" s="5">
        <v>19483.772300000001</v>
      </c>
      <c r="B1025" s="3">
        <v>-636.75773100000004</v>
      </c>
      <c r="F1025" s="2">
        <v>-121.917264</v>
      </c>
      <c r="G1025" s="2">
        <v>36.779533000000001</v>
      </c>
      <c r="H1025" s="3">
        <v>19513.567728999999</v>
      </c>
      <c r="I1025" s="3">
        <v>305.066554</v>
      </c>
      <c r="J1025">
        <v>1.1324000000000001E-2</v>
      </c>
      <c r="K1025" t="e">
        <f>VLOOKUP(A1025,Channel_xs_widths!$D$2:$E$279,2,FALSE)</f>
        <v>#N/A</v>
      </c>
      <c r="Q1025" s="5"/>
      <c r="R1025" s="3"/>
      <c r="U1025" s="16"/>
      <c r="V1025" s="2"/>
      <c r="W1025" s="5"/>
      <c r="AB1025" s="3"/>
      <c r="AC1025" s="2"/>
      <c r="AD1025" s="2"/>
    </row>
    <row r="1026" spans="1:30">
      <c r="A1026" s="5">
        <v>19494.892800000001</v>
      </c>
      <c r="B1026" s="3">
        <v>-636.90484600000002</v>
      </c>
      <c r="F1026" s="2">
        <v>-121.91737500000001</v>
      </c>
      <c r="G1026" s="2">
        <v>36.779578000000001</v>
      </c>
      <c r="H1026" s="3">
        <v>19524.689194999999</v>
      </c>
      <c r="I1026" s="3">
        <v>296.06681600000002</v>
      </c>
      <c r="J1026">
        <v>2.9876E-2</v>
      </c>
      <c r="K1026" t="e">
        <f>VLOOKUP(A1026,Channel_xs_widths!$D$2:$E$279,2,FALSE)</f>
        <v>#N/A</v>
      </c>
      <c r="Q1026" s="5"/>
      <c r="R1026" s="3"/>
      <c r="U1026" s="16"/>
      <c r="V1026" s="2"/>
      <c r="W1026" s="5"/>
      <c r="AB1026" s="3"/>
      <c r="AC1026" s="2"/>
      <c r="AD1026" s="2"/>
    </row>
    <row r="1027" spans="1:30">
      <c r="A1027" s="5">
        <v>19528.254300000001</v>
      </c>
      <c r="B1027" s="3">
        <v>-638.08667000000003</v>
      </c>
      <c r="F1027" s="2">
        <v>-121.917709</v>
      </c>
      <c r="G1027" s="2">
        <v>36.779713000000001</v>
      </c>
      <c r="H1027" s="3">
        <v>19558.071566999999</v>
      </c>
      <c r="I1027" s="3">
        <v>296.06697500000001</v>
      </c>
      <c r="J1027">
        <v>4.8062000000000001E-2</v>
      </c>
      <c r="K1027" t="e">
        <f>VLOOKUP(A1027,Channel_xs_widths!$D$2:$E$279,2,FALSE)</f>
        <v>#N/A</v>
      </c>
      <c r="Q1027" s="5"/>
      <c r="R1027" s="3"/>
      <c r="U1027" s="16"/>
      <c r="V1027" s="2"/>
      <c r="W1027" s="5"/>
      <c r="AB1027" s="3"/>
      <c r="AC1027" s="2"/>
      <c r="AD1027" s="2"/>
    </row>
    <row r="1028" spans="1:30">
      <c r="A1028" s="5">
        <v>19561.615699999998</v>
      </c>
      <c r="B1028" s="3">
        <v>-640.11166400000002</v>
      </c>
      <c r="F1028" s="2">
        <v>-121.918043</v>
      </c>
      <c r="G1028" s="2">
        <v>36.779848000000001</v>
      </c>
      <c r="H1028" s="3">
        <v>19591.494363999998</v>
      </c>
      <c r="I1028" s="3">
        <v>296.06721399999998</v>
      </c>
      <c r="J1028">
        <v>4.6073000000000003E-2</v>
      </c>
      <c r="K1028">
        <f>VLOOKUP(A1028,Channel_xs_widths!$D$2:$E$279,2,FALSE)</f>
        <v>219.76103164700001</v>
      </c>
      <c r="Q1028" s="5"/>
      <c r="R1028" s="3"/>
      <c r="U1028" s="16"/>
      <c r="V1028" s="2"/>
      <c r="W1028" s="5"/>
      <c r="AB1028" s="3"/>
      <c r="AC1028" s="2"/>
      <c r="AD1028" s="2"/>
    </row>
    <row r="1029" spans="1:30">
      <c r="A1029" s="5">
        <v>19572.736099999998</v>
      </c>
      <c r="B1029" s="3">
        <v>-640.13606800000002</v>
      </c>
      <c r="F1029" s="2">
        <v>-121.918154</v>
      </c>
      <c r="G1029" s="2">
        <v>36.779893000000001</v>
      </c>
      <c r="H1029" s="3">
        <v>19602.614845</v>
      </c>
      <c r="I1029" s="3">
        <v>296.06737299999998</v>
      </c>
      <c r="J1029">
        <v>6.1619999999999999E-3</v>
      </c>
      <c r="K1029" t="e">
        <f>VLOOKUP(A1029,Channel_xs_widths!$D$2:$E$279,2,FALSE)</f>
        <v>#N/A</v>
      </c>
      <c r="Q1029" s="5"/>
      <c r="R1029" s="3"/>
      <c r="U1029" s="16"/>
      <c r="V1029" s="2"/>
      <c r="W1029" s="5"/>
      <c r="AB1029" s="3"/>
      <c r="AC1029" s="2"/>
      <c r="AD1029" s="2"/>
    </row>
    <row r="1030" spans="1:30">
      <c r="A1030" s="5">
        <v>19589.864099999999</v>
      </c>
      <c r="B1030" s="3">
        <v>-640.28574200000003</v>
      </c>
      <c r="F1030" s="2">
        <v>-121.91831000000001</v>
      </c>
      <c r="G1030" s="2">
        <v>36.779983000000001</v>
      </c>
      <c r="H1030" s="3">
        <v>19619.743462999999</v>
      </c>
      <c r="I1030" s="3">
        <v>305.06733500000001</v>
      </c>
      <c r="J1030">
        <v>8.2179999999999996E-3</v>
      </c>
      <c r="K1030" t="e">
        <f>VLOOKUP(A1030,Channel_xs_widths!$D$2:$E$279,2,FALSE)</f>
        <v>#N/A</v>
      </c>
      <c r="Q1030" s="5"/>
      <c r="R1030" s="3"/>
      <c r="U1030" s="16"/>
      <c r="V1030" s="2"/>
      <c r="W1030" s="5"/>
      <c r="AB1030" s="3"/>
      <c r="AC1030" s="2"/>
      <c r="AD1030" s="2"/>
    </row>
    <row r="1031" spans="1:30">
      <c r="A1031" s="5">
        <v>19597.204600000001</v>
      </c>
      <c r="B1031" s="3">
        <v>-640.33714899999995</v>
      </c>
      <c r="F1031" s="2">
        <v>-121.91837700000001</v>
      </c>
      <c r="G1031" s="2">
        <v>36.780022000000002</v>
      </c>
      <c r="H1031" s="3">
        <v>19627.084194999999</v>
      </c>
      <c r="I1031" s="3">
        <v>305.06742400000002</v>
      </c>
      <c r="J1031">
        <v>4.1092999999999998E-2</v>
      </c>
      <c r="K1031" t="e">
        <f>VLOOKUP(A1031,Channel_xs_widths!$D$2:$E$279,2,FALSE)</f>
        <v>#N/A</v>
      </c>
      <c r="Q1031" s="5"/>
      <c r="R1031" s="3"/>
      <c r="U1031" s="16"/>
      <c r="V1031" s="2"/>
      <c r="W1031" s="5"/>
      <c r="AB1031" s="3"/>
      <c r="AC1031" s="2"/>
      <c r="AD1031" s="2"/>
    </row>
    <row r="1032" spans="1:30">
      <c r="A1032" s="5">
        <v>19633.907299999999</v>
      </c>
      <c r="B1032" s="3">
        <v>-642.095598</v>
      </c>
      <c r="F1032" s="2">
        <v>-121.918711</v>
      </c>
      <c r="G1032" s="2">
        <v>36.780214999999998</v>
      </c>
      <c r="H1032" s="3">
        <v>19663.829016</v>
      </c>
      <c r="I1032" s="3">
        <v>305.06758400000001</v>
      </c>
      <c r="J1032">
        <v>4.9617000000000001E-2</v>
      </c>
      <c r="K1032" t="e">
        <f>VLOOKUP(A1032,Channel_xs_widths!$D$2:$E$279,2,FALSE)</f>
        <v>#N/A</v>
      </c>
      <c r="Q1032" s="5"/>
      <c r="R1032" s="3"/>
      <c r="U1032" s="16"/>
      <c r="V1032" s="2"/>
      <c r="W1032" s="5"/>
      <c r="AB1032" s="3"/>
      <c r="AC1032" s="2"/>
      <c r="AD1032" s="2"/>
    </row>
    <row r="1033" spans="1:30">
      <c r="A1033" s="5">
        <v>19641.247899999998</v>
      </c>
      <c r="B1033" s="3">
        <v>-642.52243699999997</v>
      </c>
      <c r="F1033" s="2">
        <v>-121.918778</v>
      </c>
      <c r="G1033" s="2">
        <v>36.780253999999999</v>
      </c>
      <c r="H1033" s="3">
        <v>19671.181951999999</v>
      </c>
      <c r="I1033" s="3">
        <v>305.06774300000001</v>
      </c>
      <c r="J1033">
        <v>5.1562999999999998E-2</v>
      </c>
      <c r="K1033" t="e">
        <f>VLOOKUP(A1033,Channel_xs_widths!$D$2:$E$279,2,FALSE)</f>
        <v>#N/A</v>
      </c>
      <c r="Q1033" s="5"/>
      <c r="R1033" s="3"/>
      <c r="U1033" s="16"/>
      <c r="V1033" s="2"/>
      <c r="W1033" s="5"/>
      <c r="AB1033" s="3"/>
      <c r="AC1033" s="2"/>
      <c r="AD1033" s="2"/>
    </row>
    <row r="1034" spans="1:30">
      <c r="A1034" s="5">
        <v>19658.375800000002</v>
      </c>
      <c r="B1034" s="3">
        <v>-643.357259</v>
      </c>
      <c r="F1034" s="2">
        <v>-121.918933</v>
      </c>
      <c r="G1034" s="2">
        <v>36.780343999999999</v>
      </c>
      <c r="H1034" s="3">
        <v>19688.330193999998</v>
      </c>
      <c r="I1034" s="3">
        <v>305.06783200000001</v>
      </c>
      <c r="J1034">
        <v>5.1894000000000003E-2</v>
      </c>
      <c r="K1034" t="e">
        <f>VLOOKUP(A1034,Channel_xs_widths!$D$2:$E$279,2,FALSE)</f>
        <v>#N/A</v>
      </c>
      <c r="Q1034" s="5"/>
      <c r="R1034" s="3"/>
      <c r="U1034" s="16"/>
      <c r="V1034" s="2"/>
      <c r="W1034" s="5"/>
      <c r="AB1034" s="3"/>
      <c r="AC1034" s="2"/>
      <c r="AD1034" s="2"/>
    </row>
    <row r="1035" spans="1:30">
      <c r="A1035" s="5">
        <v>19672.469799999999</v>
      </c>
      <c r="B1035" s="3">
        <v>-644.14265999999998</v>
      </c>
      <c r="F1035" s="2">
        <v>-121.919045</v>
      </c>
      <c r="G1035" s="2">
        <v>36.780434</v>
      </c>
      <c r="H1035" s="3">
        <v>19702.446071999999</v>
      </c>
      <c r="I1035" s="3">
        <v>314.540212</v>
      </c>
      <c r="J1035">
        <v>4.2616000000000001E-2</v>
      </c>
      <c r="K1035" t="e">
        <f>VLOOKUP(A1035,Channel_xs_widths!$D$2:$E$279,2,FALSE)</f>
        <v>#N/A</v>
      </c>
      <c r="Q1035" s="5"/>
      <c r="R1035" s="3"/>
      <c r="U1035" s="16"/>
      <c r="V1035" s="2"/>
      <c r="W1035" s="5"/>
      <c r="AB1035" s="3"/>
      <c r="AC1035" s="2"/>
      <c r="AD1035" s="2"/>
    </row>
    <row r="1036" spans="1:30">
      <c r="A1036" s="5">
        <v>19686.5638</v>
      </c>
      <c r="B1036" s="3">
        <v>-644.55853300000001</v>
      </c>
      <c r="F1036" s="2">
        <v>-121.919156</v>
      </c>
      <c r="G1036" s="2">
        <v>36.780524</v>
      </c>
      <c r="H1036" s="3">
        <v>19716.546209</v>
      </c>
      <c r="I1036" s="3">
        <v>314.54031199999997</v>
      </c>
      <c r="J1036">
        <v>6.1885999999999997E-2</v>
      </c>
      <c r="K1036" t="e">
        <f>VLOOKUP(A1036,Channel_xs_widths!$D$2:$E$279,2,FALSE)</f>
        <v>#N/A</v>
      </c>
      <c r="Q1036" s="5"/>
      <c r="R1036" s="3"/>
      <c r="U1036" s="16"/>
      <c r="V1036" s="2"/>
      <c r="W1036" s="5"/>
      <c r="AB1036" s="3"/>
      <c r="AC1036" s="2"/>
      <c r="AD1036" s="2"/>
    </row>
    <row r="1037" spans="1:30">
      <c r="A1037" s="5">
        <v>19714.751799999998</v>
      </c>
      <c r="B1037" s="3">
        <v>-646.75933799999996</v>
      </c>
      <c r="F1037" s="2">
        <v>-121.91937900000001</v>
      </c>
      <c r="G1037" s="2">
        <v>36.780704</v>
      </c>
      <c r="H1037" s="3">
        <v>19744.819973999998</v>
      </c>
      <c r="I1037" s="3">
        <v>314.54046099999999</v>
      </c>
      <c r="J1037">
        <v>6.4020999999999995E-2</v>
      </c>
      <c r="K1037" t="e">
        <f>VLOOKUP(A1037,Channel_xs_widths!$D$2:$E$279,2,FALSE)</f>
        <v>#N/A</v>
      </c>
      <c r="Q1037" s="5"/>
      <c r="R1037" s="3"/>
      <c r="U1037" s="16"/>
      <c r="V1037" s="2"/>
      <c r="W1037" s="5"/>
      <c r="AB1037" s="3"/>
      <c r="AC1037" s="2"/>
      <c r="AD1037" s="2"/>
    </row>
    <row r="1038" spans="1:30">
      <c r="A1038" s="5">
        <v>19728.845799999999</v>
      </c>
      <c r="B1038" s="3">
        <v>-647.26546199999996</v>
      </c>
      <c r="F1038" s="2">
        <v>-121.91949</v>
      </c>
      <c r="G1038" s="2">
        <v>36.780794</v>
      </c>
      <c r="H1038" s="3">
        <v>19758.923036</v>
      </c>
      <c r="I1038" s="3">
        <v>314.54061000000002</v>
      </c>
      <c r="J1038">
        <v>1.2295E-2</v>
      </c>
      <c r="K1038" t="e">
        <f>VLOOKUP(A1038,Channel_xs_widths!$D$2:$E$279,2,FALSE)</f>
        <v>#N/A</v>
      </c>
      <c r="Q1038" s="5"/>
      <c r="R1038" s="3"/>
      <c r="U1038" s="16"/>
      <c r="V1038" s="2"/>
      <c r="W1038" s="5"/>
      <c r="AB1038" s="3"/>
      <c r="AC1038" s="2"/>
      <c r="AD1038" s="2"/>
    </row>
    <row r="1039" spans="1:30">
      <c r="A1039" s="5">
        <v>19742.939699999999</v>
      </c>
      <c r="B1039" s="3">
        <v>-647.10591599999998</v>
      </c>
      <c r="F1039" s="2">
        <v>-121.919601</v>
      </c>
      <c r="G1039" s="2">
        <v>36.780884</v>
      </c>
      <c r="H1039" s="3">
        <v>19773.017908000002</v>
      </c>
      <c r="I1039" s="3">
        <v>314.54070899999999</v>
      </c>
      <c r="J1039">
        <v>1.132E-2</v>
      </c>
      <c r="K1039" t="e">
        <f>VLOOKUP(A1039,Channel_xs_widths!$D$2:$E$279,2,FALSE)</f>
        <v>#N/A</v>
      </c>
      <c r="Q1039" s="5"/>
      <c r="R1039" s="3"/>
      <c r="U1039" s="16"/>
      <c r="V1039" s="2"/>
      <c r="W1039" s="5"/>
      <c r="AB1039" s="3"/>
      <c r="AC1039" s="2"/>
      <c r="AD1039" s="2"/>
    </row>
    <row r="1040" spans="1:30">
      <c r="A1040" s="5">
        <v>19757.0337</v>
      </c>
      <c r="B1040" s="3">
        <v>-646.94637</v>
      </c>
      <c r="F1040" s="2">
        <v>-121.919713</v>
      </c>
      <c r="G1040" s="2">
        <v>36.780974999999998</v>
      </c>
      <c r="H1040" s="3">
        <v>19787.112771</v>
      </c>
      <c r="I1040" s="3">
        <v>314.54080800000003</v>
      </c>
      <c r="J1040">
        <v>3.0398000000000001E-2</v>
      </c>
      <c r="K1040">
        <f>VLOOKUP(A1040,Channel_xs_widths!$D$2:$E$279,2,FALSE)</f>
        <v>229.56390345700001</v>
      </c>
      <c r="Q1040" s="5"/>
      <c r="R1040" s="3"/>
      <c r="U1040" s="16"/>
      <c r="V1040" s="2"/>
      <c r="W1040" s="5"/>
      <c r="AB1040" s="3"/>
      <c r="AC1040" s="2"/>
      <c r="AD1040" s="2"/>
    </row>
    <row r="1041" spans="1:30">
      <c r="A1041" s="5">
        <v>19771.1276</v>
      </c>
      <c r="B1041" s="3">
        <v>-647.96276899999998</v>
      </c>
      <c r="F1041" s="2">
        <v>-121.91982400000001</v>
      </c>
      <c r="G1041" s="2">
        <v>36.781064999999998</v>
      </c>
      <c r="H1041" s="3">
        <v>19801.243324999999</v>
      </c>
      <c r="I1041" s="3">
        <v>314.540907</v>
      </c>
      <c r="J1041">
        <v>7.9738000000000003E-2</v>
      </c>
      <c r="K1041" t="e">
        <f>VLOOKUP(A1041,Channel_xs_widths!$D$2:$E$279,2,FALSE)</f>
        <v>#N/A</v>
      </c>
      <c r="Q1041" s="5"/>
      <c r="R1041" s="3"/>
      <c r="U1041" s="16"/>
      <c r="V1041" s="2"/>
      <c r="W1041" s="5"/>
      <c r="AB1041" s="3"/>
      <c r="AC1041" s="2"/>
      <c r="AD1041" s="2"/>
    </row>
    <row r="1042" spans="1:30">
      <c r="A1042" s="5">
        <v>19799.315500000001</v>
      </c>
      <c r="B1042" s="3">
        <v>-650.31782999999996</v>
      </c>
      <c r="F1042" s="2">
        <v>-121.920046</v>
      </c>
      <c r="G1042" s="2">
        <v>36.781244999999998</v>
      </c>
      <c r="H1042" s="3">
        <v>19829.529415000001</v>
      </c>
      <c r="I1042" s="3">
        <v>314.54105600000003</v>
      </c>
      <c r="J1042">
        <v>6.6317000000000001E-2</v>
      </c>
      <c r="K1042" t="e">
        <f>VLOOKUP(A1042,Channel_xs_widths!$D$2:$E$279,2,FALSE)</f>
        <v>#N/A</v>
      </c>
      <c r="Q1042" s="5"/>
      <c r="R1042" s="3"/>
      <c r="U1042" s="16"/>
      <c r="V1042" s="2"/>
      <c r="W1042" s="5"/>
      <c r="AB1042" s="3"/>
      <c r="AC1042" s="2"/>
      <c r="AD1042" s="2"/>
    </row>
    <row r="1043" spans="1:30">
      <c r="A1043" s="5">
        <v>19813.409500000002</v>
      </c>
      <c r="B1043" s="3">
        <v>-650.76676399999997</v>
      </c>
      <c r="F1043" s="2">
        <v>-121.920158</v>
      </c>
      <c r="G1043" s="2">
        <v>36.781334999999999</v>
      </c>
      <c r="H1043" s="3">
        <v>19843.63049</v>
      </c>
      <c r="I1043" s="3">
        <v>314.54120499999999</v>
      </c>
      <c r="J1043">
        <v>3.9461999999999997E-2</v>
      </c>
      <c r="K1043" t="e">
        <f>VLOOKUP(A1043,Channel_xs_widths!$D$2:$E$279,2,FALSE)</f>
        <v>#N/A</v>
      </c>
      <c r="Q1043" s="5"/>
      <c r="R1043" s="3"/>
      <c r="U1043" s="16"/>
      <c r="V1043" s="2"/>
      <c r="W1043" s="5"/>
      <c r="AB1043" s="3"/>
      <c r="AC1043" s="2"/>
      <c r="AD1043" s="2"/>
    </row>
    <row r="1044" spans="1:30">
      <c r="A1044" s="5">
        <v>19841.597300000001</v>
      </c>
      <c r="B1044" s="3">
        <v>-651.98636899999997</v>
      </c>
      <c r="F1044" s="2">
        <v>-121.92037999999999</v>
      </c>
      <c r="G1044" s="2">
        <v>36.781514999999999</v>
      </c>
      <c r="H1044" s="3">
        <v>19871.844690000002</v>
      </c>
      <c r="I1044" s="3">
        <v>314.54135400000001</v>
      </c>
      <c r="J1044">
        <v>3.3772000000000003E-2</v>
      </c>
      <c r="K1044" t="e">
        <f>VLOOKUP(A1044,Channel_xs_widths!$D$2:$E$279,2,FALSE)</f>
        <v>#N/A</v>
      </c>
      <c r="Q1044" s="5"/>
      <c r="R1044" s="3"/>
      <c r="U1044" s="16"/>
      <c r="V1044" s="2"/>
      <c r="W1044" s="5"/>
      <c r="AB1044" s="3"/>
      <c r="AC1044" s="2"/>
      <c r="AD1044" s="2"/>
    </row>
    <row r="1045" spans="1:30">
      <c r="A1045" s="5">
        <v>19855.691200000001</v>
      </c>
      <c r="B1045" s="3">
        <v>-652.19470200000001</v>
      </c>
      <c r="F1045" s="2">
        <v>-121.920492</v>
      </c>
      <c r="G1045" s="2">
        <v>36.781604999999999</v>
      </c>
      <c r="H1045" s="3">
        <v>19885.940132</v>
      </c>
      <c r="I1045" s="3">
        <v>314.54150299999998</v>
      </c>
      <c r="J1045">
        <v>1.9827000000000001E-2</v>
      </c>
      <c r="K1045" t="e">
        <f>VLOOKUP(A1045,Channel_xs_widths!$D$2:$E$279,2,FALSE)</f>
        <v>#N/A</v>
      </c>
      <c r="Q1045" s="5"/>
      <c r="R1045" s="3"/>
      <c r="U1045" s="16"/>
      <c r="V1045" s="2"/>
      <c r="W1045" s="5"/>
      <c r="AB1045" s="3"/>
      <c r="AC1045" s="2"/>
      <c r="AD1045" s="2"/>
    </row>
    <row r="1046" spans="1:30">
      <c r="A1046" s="5">
        <v>19869.785100000001</v>
      </c>
      <c r="B1046" s="3">
        <v>-652.54524700000002</v>
      </c>
      <c r="F1046" s="2">
        <v>-121.920603</v>
      </c>
      <c r="G1046" s="2">
        <v>36.781695999999997</v>
      </c>
      <c r="H1046" s="3">
        <v>19900.038383999999</v>
      </c>
      <c r="I1046" s="3">
        <v>314.54160200000001</v>
      </c>
      <c r="J1046">
        <v>3.7079000000000001E-2</v>
      </c>
      <c r="K1046" t="e">
        <f>VLOOKUP(A1046,Channel_xs_widths!$D$2:$E$279,2,FALSE)</f>
        <v>#N/A</v>
      </c>
      <c r="Q1046" s="5"/>
      <c r="R1046" s="3"/>
      <c r="U1046" s="16"/>
      <c r="V1046" s="2"/>
      <c r="W1046" s="5"/>
      <c r="AB1046" s="3"/>
      <c r="AC1046" s="2"/>
      <c r="AD1046" s="2"/>
    </row>
    <row r="1047" spans="1:30">
      <c r="A1047" s="5">
        <v>19886.9493</v>
      </c>
      <c r="B1047" s="3">
        <v>-653.35371099999998</v>
      </c>
      <c r="F1047" s="2">
        <v>-121.920714</v>
      </c>
      <c r="G1047" s="2">
        <v>36.781821999999998</v>
      </c>
      <c r="H1047" s="3">
        <v>19917.221602000001</v>
      </c>
      <c r="I1047" s="3">
        <v>323.99367699999999</v>
      </c>
      <c r="J1047">
        <v>5.1436999999999997E-2</v>
      </c>
      <c r="K1047" t="e">
        <f>VLOOKUP(A1047,Channel_xs_widths!$D$2:$E$279,2,FALSE)</f>
        <v>#N/A</v>
      </c>
      <c r="Q1047" s="5"/>
      <c r="R1047" s="3"/>
      <c r="U1047" s="16"/>
      <c r="V1047" s="2"/>
      <c r="W1047" s="5"/>
      <c r="AB1047" s="3"/>
      <c r="AC1047" s="2"/>
      <c r="AD1047" s="2"/>
    </row>
    <row r="1048" spans="1:30">
      <c r="A1048" s="5">
        <v>19894.3053</v>
      </c>
      <c r="B1048" s="3">
        <v>-653.80649200000005</v>
      </c>
      <c r="F1048" s="2">
        <v>-121.920762</v>
      </c>
      <c r="G1048" s="2">
        <v>36.781875999999997</v>
      </c>
      <c r="H1048" s="3">
        <v>19924.591602</v>
      </c>
      <c r="I1048" s="3">
        <v>323.99375600000002</v>
      </c>
      <c r="J1048">
        <v>2.4112000000000001E-2</v>
      </c>
      <c r="K1048" t="e">
        <f>VLOOKUP(A1048,Channel_xs_widths!$D$2:$E$279,2,FALSE)</f>
        <v>#N/A</v>
      </c>
      <c r="Q1048" s="5"/>
      <c r="R1048" s="3"/>
      <c r="U1048" s="16"/>
      <c r="V1048" s="2"/>
      <c r="W1048" s="5"/>
      <c r="AB1048" s="3"/>
      <c r="AC1048" s="2"/>
      <c r="AD1048" s="2"/>
    </row>
    <row r="1049" spans="1:30">
      <c r="A1049" s="5">
        <v>19931.0857</v>
      </c>
      <c r="B1049" s="3">
        <v>-654.41794300000004</v>
      </c>
      <c r="F1049" s="2">
        <v>-121.921001</v>
      </c>
      <c r="G1049" s="2">
        <v>36.782145999999997</v>
      </c>
      <c r="H1049" s="3">
        <v>19961.377047000002</v>
      </c>
      <c r="I1049" s="3">
        <v>323.993897</v>
      </c>
      <c r="J1049">
        <v>1.3624000000000001E-2</v>
      </c>
      <c r="K1049" t="e">
        <f>VLOOKUP(A1049,Channel_xs_widths!$D$2:$E$279,2,FALSE)</f>
        <v>#N/A</v>
      </c>
      <c r="Q1049" s="5"/>
      <c r="R1049" s="3"/>
      <c r="U1049" s="16"/>
      <c r="V1049" s="2"/>
      <c r="W1049" s="5"/>
      <c r="AB1049" s="3"/>
      <c r="AC1049" s="2"/>
      <c r="AD1049" s="2"/>
    </row>
    <row r="1050" spans="1:30">
      <c r="A1050" s="5">
        <v>19938.441800000001</v>
      </c>
      <c r="B1050" s="3">
        <v>-654.407825</v>
      </c>
      <c r="F1050" s="2">
        <v>-121.921048</v>
      </c>
      <c r="G1050" s="2">
        <v>36.782200000000003</v>
      </c>
      <c r="H1050" s="3">
        <v>19968.733121000001</v>
      </c>
      <c r="I1050" s="3">
        <v>323.99403799999999</v>
      </c>
      <c r="J1050">
        <v>4.463E-3</v>
      </c>
      <c r="K1050" t="e">
        <f>VLOOKUP(A1050,Channel_xs_widths!$D$2:$E$279,2,FALSE)</f>
        <v>#N/A</v>
      </c>
      <c r="Q1050" s="5"/>
      <c r="R1050" s="3"/>
      <c r="U1050" s="16"/>
      <c r="V1050" s="2"/>
      <c r="W1050" s="5"/>
      <c r="AB1050" s="3"/>
      <c r="AC1050" s="2"/>
      <c r="AD1050" s="2"/>
    </row>
    <row r="1051" spans="1:30">
      <c r="A1051" s="5">
        <v>19955.605899999999</v>
      </c>
      <c r="B1051" s="3">
        <v>-654.30851199999995</v>
      </c>
      <c r="F1051" s="2">
        <v>-121.92116</v>
      </c>
      <c r="G1051" s="2">
        <v>36.782325999999998</v>
      </c>
      <c r="H1051" s="3">
        <v>19985.897559000001</v>
      </c>
      <c r="I1051" s="3">
        <v>323.99411600000002</v>
      </c>
      <c r="J1051">
        <v>1.8439999999999999E-3</v>
      </c>
      <c r="K1051">
        <f>VLOOKUP(A1051,Channel_xs_widths!$D$2:$E$279,2,FALSE)</f>
        <v>232.93409159000001</v>
      </c>
      <c r="Q1051" s="5"/>
      <c r="R1051" s="3"/>
      <c r="U1051" s="16"/>
      <c r="V1051" s="2"/>
      <c r="W1051" s="5"/>
      <c r="AB1051" s="3"/>
      <c r="AC1051" s="2"/>
      <c r="AD1051" s="2"/>
    </row>
    <row r="1052" spans="1:30">
      <c r="A1052" s="5">
        <v>19972.733499999998</v>
      </c>
      <c r="B1052" s="3">
        <v>-654.34459200000003</v>
      </c>
      <c r="F1052" s="2">
        <v>-121.92131500000001</v>
      </c>
      <c r="G1052" s="2">
        <v>36.782417000000002</v>
      </c>
      <c r="H1052" s="3">
        <v>20003.025194999998</v>
      </c>
      <c r="I1052" s="3">
        <v>305.06996800000002</v>
      </c>
      <c r="J1052">
        <v>1.5277000000000001E-2</v>
      </c>
      <c r="K1052" t="e">
        <f>VLOOKUP(A1052,Channel_xs_widths!$D$2:$E$279,2,FALSE)</f>
        <v>#N/A</v>
      </c>
      <c r="Q1052" s="5"/>
      <c r="R1052" s="3"/>
      <c r="U1052" s="16"/>
      <c r="V1052" s="2"/>
      <c r="W1052" s="5"/>
      <c r="AB1052" s="3"/>
      <c r="AC1052" s="2"/>
      <c r="AD1052" s="2"/>
    </row>
    <row r="1053" spans="1:30">
      <c r="A1053" s="5">
        <v>19980.073899999999</v>
      </c>
      <c r="B1053" s="3">
        <v>-654.68230300000005</v>
      </c>
      <c r="F1053" s="2">
        <v>-121.92138199999999</v>
      </c>
      <c r="G1053" s="2">
        <v>36.782454999999999</v>
      </c>
      <c r="H1053" s="3">
        <v>20010.373355</v>
      </c>
      <c r="I1053" s="3">
        <v>305.07005700000002</v>
      </c>
      <c r="J1053">
        <v>5.0127999999999999E-2</v>
      </c>
      <c r="K1053" t="e">
        <f>VLOOKUP(A1053,Channel_xs_widths!$D$2:$E$279,2,FALSE)</f>
        <v>#N/A</v>
      </c>
      <c r="Q1053" s="5"/>
      <c r="R1053" s="3"/>
      <c r="U1053" s="16"/>
      <c r="V1053" s="2"/>
      <c r="W1053" s="5"/>
      <c r="AB1053" s="3"/>
      <c r="AC1053" s="2"/>
      <c r="AD1053" s="2"/>
    </row>
    <row r="1054" spans="1:30">
      <c r="A1054" s="5">
        <v>20016.775900000001</v>
      </c>
      <c r="B1054" s="3">
        <v>-656.55233299999998</v>
      </c>
      <c r="F1054" s="2">
        <v>-121.921716</v>
      </c>
      <c r="G1054" s="2">
        <v>36.782648000000002</v>
      </c>
      <c r="H1054" s="3">
        <v>20047.122901999999</v>
      </c>
      <c r="I1054" s="3">
        <v>305.07021600000002</v>
      </c>
      <c r="J1054">
        <v>4.5400999999999997E-2</v>
      </c>
      <c r="K1054" t="e">
        <f>VLOOKUP(A1054,Channel_xs_widths!$D$2:$E$279,2,FALSE)</f>
        <v>#N/A</v>
      </c>
      <c r="Q1054" s="5"/>
      <c r="R1054" s="3"/>
      <c r="U1054" s="16"/>
      <c r="V1054" s="2"/>
      <c r="W1054" s="5"/>
      <c r="AB1054" s="3"/>
      <c r="AC1054" s="2"/>
      <c r="AD1054" s="2"/>
    </row>
    <row r="1055" spans="1:30">
      <c r="A1055" s="5">
        <v>20024.1162</v>
      </c>
      <c r="B1055" s="3">
        <v>-656.681873</v>
      </c>
      <c r="F1055" s="2">
        <v>-121.921783</v>
      </c>
      <c r="G1055" s="2">
        <v>36.782687000000003</v>
      </c>
      <c r="H1055" s="3">
        <v>20054.464424999998</v>
      </c>
      <c r="I1055" s="3">
        <v>305.07037600000001</v>
      </c>
      <c r="J1055">
        <v>2.6268E-2</v>
      </c>
      <c r="K1055" t="e">
        <f>VLOOKUP(A1055,Channel_xs_widths!$D$2:$E$279,2,FALSE)</f>
        <v>#N/A</v>
      </c>
      <c r="Q1055" s="5"/>
      <c r="R1055" s="3"/>
      <c r="U1055" s="16"/>
      <c r="V1055" s="2"/>
      <c r="W1055" s="5"/>
      <c r="AB1055" s="3"/>
      <c r="AC1055" s="2"/>
      <c r="AD1055" s="2"/>
    </row>
    <row r="1056" spans="1:30">
      <c r="A1056" s="5">
        <v>20041.2438</v>
      </c>
      <c r="B1056" s="3">
        <v>-657.19506799999999</v>
      </c>
      <c r="F1056" s="2">
        <v>-121.92193899999999</v>
      </c>
      <c r="G1056" s="2">
        <v>36.782777000000003</v>
      </c>
      <c r="H1056" s="3">
        <v>20071.599655000002</v>
      </c>
      <c r="I1056" s="3">
        <v>305.07046500000001</v>
      </c>
      <c r="J1056">
        <v>3.3207E-2</v>
      </c>
      <c r="K1056" t="e">
        <f>VLOOKUP(A1056,Channel_xs_widths!$D$2:$E$279,2,FALSE)</f>
        <v>#N/A</v>
      </c>
      <c r="Q1056" s="5"/>
      <c r="R1056" s="3"/>
      <c r="U1056" s="16"/>
      <c r="V1056" s="2"/>
      <c r="W1056" s="5"/>
      <c r="AB1056" s="3"/>
      <c r="AC1056" s="2"/>
      <c r="AD1056" s="2"/>
    </row>
    <row r="1057" spans="1:30">
      <c r="A1057" s="5">
        <v>20055.337599999999</v>
      </c>
      <c r="B1057" s="3">
        <v>-657.71864800000003</v>
      </c>
      <c r="F1057" s="2">
        <v>-121.92205</v>
      </c>
      <c r="G1057" s="2">
        <v>36.782867000000003</v>
      </c>
      <c r="H1057" s="3">
        <v>20085.703161000001</v>
      </c>
      <c r="I1057" s="3">
        <v>314.54289299999999</v>
      </c>
      <c r="J1057">
        <v>3.3445999999999997E-2</v>
      </c>
      <c r="K1057" t="e">
        <f>VLOOKUP(A1057,Channel_xs_widths!$D$2:$E$279,2,FALSE)</f>
        <v>#N/A</v>
      </c>
      <c r="Q1057" s="5"/>
      <c r="R1057" s="3"/>
      <c r="U1057" s="16"/>
      <c r="V1057" s="2"/>
      <c r="W1057" s="5"/>
      <c r="AB1057" s="3"/>
      <c r="AC1057" s="2"/>
      <c r="AD1057" s="2"/>
    </row>
    <row r="1058" spans="1:30">
      <c r="A1058" s="5">
        <v>20069.4313</v>
      </c>
      <c r="B1058" s="3">
        <v>-658.13783799999999</v>
      </c>
      <c r="F1058" s="2">
        <v>-121.922161</v>
      </c>
      <c r="G1058" s="2">
        <v>36.782957000000003</v>
      </c>
      <c r="H1058" s="3">
        <v>20099.803168999999</v>
      </c>
      <c r="I1058" s="3">
        <v>314.54299200000003</v>
      </c>
      <c r="J1058">
        <v>2.716E-2</v>
      </c>
      <c r="K1058" t="e">
        <f>VLOOKUP(A1058,Channel_xs_widths!$D$2:$E$279,2,FALSE)</f>
        <v>#N/A</v>
      </c>
      <c r="Q1058" s="5"/>
      <c r="R1058" s="3"/>
      <c r="U1058" s="16"/>
      <c r="V1058" s="2"/>
      <c r="W1058" s="5"/>
      <c r="AB1058" s="3"/>
      <c r="AC1058" s="2"/>
      <c r="AD1058" s="2"/>
    </row>
    <row r="1059" spans="1:30">
      <c r="A1059" s="5">
        <v>20097.618900000001</v>
      </c>
      <c r="B1059" s="3">
        <v>-658.86700399999995</v>
      </c>
      <c r="F1059" s="2">
        <v>-121.92238399999999</v>
      </c>
      <c r="G1059" s="2">
        <v>36.783138000000001</v>
      </c>
      <c r="H1059" s="3">
        <v>20128.000123999998</v>
      </c>
      <c r="I1059" s="3">
        <v>314.54314099999999</v>
      </c>
      <c r="J1059">
        <v>2.6801999999999999E-2</v>
      </c>
      <c r="K1059" t="e">
        <f>VLOOKUP(A1059,Channel_xs_widths!$D$2:$E$279,2,FALSE)</f>
        <v>#N/A</v>
      </c>
      <c r="Q1059" s="5"/>
      <c r="R1059" s="3"/>
      <c r="U1059" s="16"/>
      <c r="V1059" s="2"/>
      <c r="W1059" s="5"/>
      <c r="AB1059" s="3"/>
      <c r="AC1059" s="2"/>
      <c r="AD1059" s="2"/>
    </row>
    <row r="1060" spans="1:30">
      <c r="A1060" s="5">
        <v>20111.712599999999</v>
      </c>
      <c r="B1060" s="3">
        <v>-659.27105700000004</v>
      </c>
      <c r="F1060" s="2">
        <v>-121.922495</v>
      </c>
      <c r="G1060" s="2">
        <v>36.783228000000001</v>
      </c>
      <c r="H1060" s="3">
        <v>20142.099665000002</v>
      </c>
      <c r="I1060" s="3">
        <v>314.54329000000001</v>
      </c>
      <c r="J1060">
        <v>1.7527999999999998E-2</v>
      </c>
      <c r="K1060" t="e">
        <f>VLOOKUP(A1060,Channel_xs_widths!$D$2:$E$279,2,FALSE)</f>
        <v>#N/A</v>
      </c>
      <c r="Q1060" s="5"/>
      <c r="R1060" s="3"/>
      <c r="U1060" s="16"/>
      <c r="V1060" s="2"/>
      <c r="W1060" s="5"/>
      <c r="AB1060" s="3"/>
      <c r="AC1060" s="2"/>
      <c r="AD1060" s="2"/>
    </row>
    <row r="1061" spans="1:30">
      <c r="A1061" s="5">
        <v>20125.806400000001</v>
      </c>
      <c r="B1061" s="3">
        <v>-659.36108400000001</v>
      </c>
      <c r="F1061" s="2">
        <v>-121.922607</v>
      </c>
      <c r="G1061" s="2">
        <v>36.783318000000001</v>
      </c>
      <c r="H1061" s="3">
        <v>20156.193694000001</v>
      </c>
      <c r="I1061" s="3">
        <v>314.54338899999999</v>
      </c>
      <c r="J1061">
        <v>5.7629999999999999E-3</v>
      </c>
      <c r="K1061" t="e">
        <f>VLOOKUP(A1061,Channel_xs_widths!$D$2:$E$279,2,FALSE)</f>
        <v>#N/A</v>
      </c>
      <c r="Q1061" s="5"/>
      <c r="R1061" s="3"/>
      <c r="U1061" s="16"/>
      <c r="V1061" s="2"/>
      <c r="W1061" s="5"/>
      <c r="AB1061" s="3"/>
      <c r="AC1061" s="2"/>
      <c r="AD1061" s="2"/>
    </row>
    <row r="1062" spans="1:30">
      <c r="A1062" s="5">
        <v>20139.042799999999</v>
      </c>
      <c r="B1062" s="3">
        <v>-659.42857400000003</v>
      </c>
      <c r="F1062" s="2">
        <v>-121.922718</v>
      </c>
      <c r="G1062" s="2">
        <v>36.783397000000001</v>
      </c>
      <c r="H1062" s="3">
        <v>20169.430282000001</v>
      </c>
      <c r="I1062" s="3">
        <v>310.727824</v>
      </c>
      <c r="J1062">
        <v>2.0906999999999999E-2</v>
      </c>
      <c r="K1062" t="e">
        <f>VLOOKUP(A1062,Channel_xs_widths!$D$2:$E$279,2,FALSE)</f>
        <v>#N/A</v>
      </c>
      <c r="Q1062" s="5"/>
      <c r="R1062" s="3"/>
      <c r="U1062" s="16"/>
      <c r="V1062" s="2"/>
      <c r="W1062" s="5"/>
      <c r="AB1062" s="3"/>
      <c r="AC1062" s="2"/>
      <c r="AD1062" s="2"/>
    </row>
    <row r="1063" spans="1:30">
      <c r="A1063" s="5">
        <v>20156.061000000002</v>
      </c>
      <c r="B1063" s="3">
        <v>-659.99361699999997</v>
      </c>
      <c r="F1063" s="2">
        <v>-121.922861</v>
      </c>
      <c r="G1063" s="2">
        <v>36.783498000000002</v>
      </c>
      <c r="H1063" s="3">
        <v>20186.457898000001</v>
      </c>
      <c r="I1063" s="3">
        <v>310.72793300000001</v>
      </c>
      <c r="J1063">
        <v>3.3216000000000002E-2</v>
      </c>
      <c r="K1063">
        <f>VLOOKUP(A1063,Channel_xs_widths!$D$2:$E$279,2,FALSE)</f>
        <v>208.25629650100001</v>
      </c>
      <c r="Q1063" s="5"/>
      <c r="R1063" s="3"/>
      <c r="U1063" s="16"/>
      <c r="V1063" s="2"/>
      <c r="W1063" s="5"/>
      <c r="AB1063" s="3"/>
      <c r="AC1063" s="2"/>
      <c r="AD1063" s="2"/>
    </row>
    <row r="1064" spans="1:30">
      <c r="A1064" s="5">
        <v>20178.752</v>
      </c>
      <c r="B1064" s="3">
        <v>-660.74755900000002</v>
      </c>
      <c r="F1064" s="2">
        <v>-121.923052</v>
      </c>
      <c r="G1064" s="2">
        <v>36.783633000000002</v>
      </c>
      <c r="H1064" s="3">
        <v>20209.161382999999</v>
      </c>
      <c r="I1064" s="3">
        <v>310.72807499999999</v>
      </c>
      <c r="J1064">
        <v>3.0537000000000002E-2</v>
      </c>
      <c r="K1064" t="e">
        <f>VLOOKUP(A1064,Channel_xs_widths!$D$2:$E$279,2,FALSE)</f>
        <v>#N/A</v>
      </c>
      <c r="Q1064" s="5"/>
      <c r="R1064" s="3"/>
      <c r="U1064" s="16"/>
      <c r="V1064" s="2"/>
      <c r="W1064" s="5"/>
      <c r="AB1064" s="3"/>
      <c r="AC1064" s="2"/>
      <c r="AD1064" s="2"/>
    </row>
    <row r="1065" spans="1:30">
      <c r="A1065" s="5">
        <v>20201.442899999998</v>
      </c>
      <c r="B1065" s="3">
        <v>-661.37946399999998</v>
      </c>
      <c r="F1065" s="2">
        <v>-121.923243</v>
      </c>
      <c r="G1065" s="2">
        <v>36.783768000000002</v>
      </c>
      <c r="H1065" s="3">
        <v>20231.861121000002</v>
      </c>
      <c r="I1065" s="3">
        <v>310.72823799999998</v>
      </c>
      <c r="J1065">
        <v>3.4229000000000002E-2</v>
      </c>
      <c r="K1065" t="e">
        <f>VLOOKUP(A1065,Channel_xs_widths!$D$2:$E$279,2,FALSE)</f>
        <v>#N/A</v>
      </c>
      <c r="Q1065" s="5"/>
      <c r="R1065" s="3"/>
      <c r="U1065" s="16"/>
      <c r="V1065" s="2"/>
      <c r="W1065" s="5"/>
      <c r="AB1065" s="3"/>
      <c r="AC1065" s="2"/>
      <c r="AD1065" s="2"/>
    </row>
    <row r="1066" spans="1:30">
      <c r="A1066" s="5">
        <v>20218.4611</v>
      </c>
      <c r="B1066" s="3">
        <v>-662.10674300000005</v>
      </c>
      <c r="F1066" s="2">
        <v>-121.92338599999999</v>
      </c>
      <c r="G1066" s="2">
        <v>36.78387</v>
      </c>
      <c r="H1066" s="3">
        <v>20248.894843999999</v>
      </c>
      <c r="I1066" s="3">
        <v>310.72838100000001</v>
      </c>
      <c r="J1066">
        <v>2.7098000000000001E-2</v>
      </c>
      <c r="K1066" t="e">
        <f>VLOOKUP(A1066,Channel_xs_widths!$D$2:$E$279,2,FALSE)</f>
        <v>#N/A</v>
      </c>
      <c r="Q1066" s="5"/>
      <c r="R1066" s="3"/>
      <c r="U1066" s="16"/>
      <c r="V1066" s="2"/>
      <c r="W1066" s="5"/>
      <c r="AB1066" s="3"/>
      <c r="AC1066" s="2"/>
      <c r="AD1066" s="2"/>
    </row>
    <row r="1067" spans="1:30">
      <c r="A1067" s="5">
        <v>20231.697499999998</v>
      </c>
      <c r="B1067" s="3">
        <v>-662.19929999999999</v>
      </c>
      <c r="F1067" s="2">
        <v>-121.923497</v>
      </c>
      <c r="G1067" s="2">
        <v>36.783949</v>
      </c>
      <c r="H1067" s="3">
        <v>20262.131528000002</v>
      </c>
      <c r="I1067" s="3">
        <v>310.72848900000002</v>
      </c>
      <c r="J1067">
        <v>1.1096E-2</v>
      </c>
      <c r="K1067" t="e">
        <f>VLOOKUP(A1067,Channel_xs_widths!$D$2:$E$279,2,FALSE)</f>
        <v>#N/A</v>
      </c>
      <c r="Q1067" s="5"/>
      <c r="R1067" s="3"/>
      <c r="U1067" s="16"/>
      <c r="V1067" s="2"/>
      <c r="W1067" s="5"/>
      <c r="AB1067" s="3"/>
      <c r="AC1067" s="2"/>
      <c r="AD1067" s="2"/>
    </row>
    <row r="1068" spans="1:30">
      <c r="A1068" s="5">
        <v>20244.469099999998</v>
      </c>
      <c r="B1068" s="3">
        <v>-662.39533700000004</v>
      </c>
      <c r="F1068" s="2">
        <v>-121.923586</v>
      </c>
      <c r="G1068" s="2">
        <v>36.784039</v>
      </c>
      <c r="H1068" s="3">
        <v>20274.904629000001</v>
      </c>
      <c r="I1068" s="3">
        <v>320.87969600000002</v>
      </c>
      <c r="J1068">
        <v>3.4109E-2</v>
      </c>
      <c r="K1068" t="e">
        <f>VLOOKUP(A1068,Channel_xs_widths!$D$2:$E$279,2,FALSE)</f>
        <v>#N/A</v>
      </c>
      <c r="Q1068" s="5"/>
      <c r="R1068" s="3"/>
      <c r="U1068" s="16"/>
      <c r="V1068" s="2"/>
      <c r="W1068" s="5"/>
      <c r="AB1068" s="3"/>
      <c r="AC1068" s="2"/>
      <c r="AD1068" s="2"/>
    </row>
    <row r="1069" spans="1:30">
      <c r="A1069" s="5">
        <v>20263.626400000001</v>
      </c>
      <c r="B1069" s="3">
        <v>-663.28836100000001</v>
      </c>
      <c r="F1069" s="2">
        <v>-121.92372</v>
      </c>
      <c r="G1069" s="2">
        <v>36.784174</v>
      </c>
      <c r="H1069" s="3">
        <v>20294.082815000002</v>
      </c>
      <c r="I1069" s="3">
        <v>320.87980199999998</v>
      </c>
      <c r="J1069">
        <v>4.1082E-2</v>
      </c>
      <c r="K1069" t="e">
        <f>VLOOKUP(A1069,Channel_xs_widths!$D$2:$E$279,2,FALSE)</f>
        <v>#N/A</v>
      </c>
      <c r="Q1069" s="5"/>
      <c r="R1069" s="3"/>
      <c r="U1069" s="16"/>
      <c r="V1069" s="2"/>
      <c r="W1069" s="5"/>
      <c r="AB1069" s="3"/>
      <c r="AC1069" s="2"/>
      <c r="AD1069" s="2"/>
    </row>
    <row r="1070" spans="1:30">
      <c r="A1070" s="5">
        <v>20282.783800000001</v>
      </c>
      <c r="B1070" s="3">
        <v>-663.96937300000002</v>
      </c>
      <c r="F1070" s="2">
        <v>-121.92385299999999</v>
      </c>
      <c r="G1070" s="2">
        <v>36.784309</v>
      </c>
      <c r="H1070" s="3">
        <v>20313.252285999999</v>
      </c>
      <c r="I1070" s="3">
        <v>320.87993</v>
      </c>
      <c r="J1070">
        <v>3.107E-2</v>
      </c>
      <c r="K1070" t="e">
        <f>VLOOKUP(A1070,Channel_xs_widths!$D$2:$E$279,2,FALSE)</f>
        <v>#N/A</v>
      </c>
      <c r="Q1070" s="5"/>
      <c r="R1070" s="3"/>
      <c r="U1070" s="16"/>
      <c r="V1070" s="2"/>
      <c r="W1070" s="5"/>
      <c r="AB1070" s="3"/>
      <c r="AC1070" s="2"/>
      <c r="AD1070" s="2"/>
    </row>
    <row r="1071" spans="1:30">
      <c r="A1071" s="5">
        <v>20295.555400000001</v>
      </c>
      <c r="B1071" s="3">
        <v>-664.280396</v>
      </c>
      <c r="F1071" s="2">
        <v>-121.923942</v>
      </c>
      <c r="G1071" s="2">
        <v>36.784399000000001</v>
      </c>
      <c r="H1071" s="3">
        <v>20326.027644999998</v>
      </c>
      <c r="I1071" s="3">
        <v>320.88003600000002</v>
      </c>
      <c r="J1071">
        <v>2.6700000000000002E-2</v>
      </c>
      <c r="K1071" t="e">
        <f>VLOOKUP(A1071,Channel_xs_widths!$D$2:$E$279,2,FALSE)</f>
        <v>#N/A</v>
      </c>
      <c r="Q1071" s="5"/>
      <c r="R1071" s="3"/>
      <c r="U1071" s="16"/>
      <c r="V1071" s="2"/>
      <c r="W1071" s="5"/>
      <c r="AB1071" s="3"/>
      <c r="AC1071" s="2"/>
      <c r="AD1071" s="2"/>
    </row>
    <row r="1072" spans="1:30">
      <c r="A1072" s="5">
        <v>20312.719400000002</v>
      </c>
      <c r="B1072" s="3">
        <v>-664.76865199999997</v>
      </c>
      <c r="F1072" s="2">
        <v>-121.924054</v>
      </c>
      <c r="G1072" s="2">
        <v>36.784525000000002</v>
      </c>
      <c r="H1072" s="3">
        <v>20343.198568</v>
      </c>
      <c r="I1072" s="3">
        <v>323.996599</v>
      </c>
      <c r="J1072">
        <v>3.4618000000000003E-2</v>
      </c>
      <c r="K1072" t="e">
        <f>VLOOKUP(A1072,Channel_xs_widths!$D$2:$E$279,2,FALSE)</f>
        <v>#N/A</v>
      </c>
      <c r="Q1072" s="5"/>
      <c r="R1072" s="3"/>
      <c r="U1072" s="16"/>
      <c r="V1072" s="2"/>
      <c r="W1072" s="5"/>
      <c r="AB1072" s="3"/>
      <c r="AC1072" s="2"/>
      <c r="AD1072" s="2"/>
    </row>
    <row r="1073" spans="1:30">
      <c r="A1073" s="5">
        <v>20320.075400000002</v>
      </c>
      <c r="B1073" s="3">
        <v>-665.12923799999999</v>
      </c>
      <c r="F1073" s="2">
        <v>-121.92410099999999</v>
      </c>
      <c r="G1073" s="2">
        <v>36.784579999999998</v>
      </c>
      <c r="H1073" s="3">
        <v>20350.563388999999</v>
      </c>
      <c r="I1073" s="3">
        <v>323.99667699999998</v>
      </c>
      <c r="J1073">
        <v>4.2581000000000001E-2</v>
      </c>
      <c r="K1073" t="e">
        <f>VLOOKUP(A1073,Channel_xs_widths!$D$2:$E$279,2,FALSE)</f>
        <v>#N/A</v>
      </c>
      <c r="Q1073" s="5"/>
      <c r="R1073" s="3"/>
      <c r="U1073" s="16"/>
      <c r="V1073" s="2"/>
      <c r="W1073" s="5"/>
      <c r="AB1073" s="3"/>
      <c r="AC1073" s="2"/>
      <c r="AD1073" s="2"/>
    </row>
    <row r="1074" spans="1:30">
      <c r="A1074" s="5">
        <v>20356.855299999999</v>
      </c>
      <c r="B1074" s="3">
        <v>-666.64800200000002</v>
      </c>
      <c r="F1074" s="2">
        <v>-121.92434</v>
      </c>
      <c r="G1074" s="2">
        <v>36.784849999999999</v>
      </c>
      <c r="H1074" s="3">
        <v>20387.374649000001</v>
      </c>
      <c r="I1074" s="3">
        <v>323.99681800000002</v>
      </c>
      <c r="J1074">
        <v>4.2597000000000003E-2</v>
      </c>
      <c r="K1074">
        <f>VLOOKUP(A1074,Channel_xs_widths!$D$2:$E$279,2,FALSE)</f>
        <v>158.69730896199999</v>
      </c>
      <c r="Q1074" s="5"/>
      <c r="R1074" s="3"/>
      <c r="U1074" s="16"/>
      <c r="V1074" s="2"/>
      <c r="W1074" s="5"/>
      <c r="AB1074" s="3"/>
      <c r="AC1074" s="2"/>
      <c r="AD1074" s="2"/>
    </row>
    <row r="1075" spans="1:30">
      <c r="A1075" s="5">
        <v>20364.211200000002</v>
      </c>
      <c r="B1075" s="3">
        <v>-667.009277</v>
      </c>
      <c r="F1075" s="2">
        <v>-121.924387</v>
      </c>
      <c r="G1075" s="2">
        <v>36.784903999999997</v>
      </c>
      <c r="H1075" s="3">
        <v>20394.739493000001</v>
      </c>
      <c r="I1075" s="3">
        <v>323.996959</v>
      </c>
      <c r="J1075">
        <v>4.9036999999999997E-2</v>
      </c>
      <c r="K1075" t="e">
        <f>VLOOKUP(A1075,Channel_xs_widths!$D$2:$E$279,2,FALSE)</f>
        <v>#N/A</v>
      </c>
      <c r="Q1075" s="5"/>
      <c r="R1075" s="3"/>
      <c r="U1075" s="16"/>
      <c r="V1075" s="2"/>
      <c r="W1075" s="5"/>
      <c r="AB1075" s="3"/>
      <c r="AC1075" s="2"/>
      <c r="AD1075" s="2"/>
    </row>
    <row r="1076" spans="1:30">
      <c r="A1076" s="5">
        <v>20381.375199999999</v>
      </c>
      <c r="B1076" s="3">
        <v>-667.85038199999997</v>
      </c>
      <c r="F1076" s="2">
        <v>-121.924499</v>
      </c>
      <c r="G1076" s="2">
        <v>36.785029999999999</v>
      </c>
      <c r="H1076" s="3">
        <v>20411.924030999999</v>
      </c>
      <c r="I1076" s="3">
        <v>323.99703699999998</v>
      </c>
      <c r="J1076">
        <v>4.7236E-2</v>
      </c>
      <c r="K1076" t="e">
        <f>VLOOKUP(A1076,Channel_xs_widths!$D$2:$E$279,2,FALSE)</f>
        <v>#N/A</v>
      </c>
      <c r="Q1076" s="5"/>
      <c r="R1076" s="3"/>
      <c r="U1076" s="16"/>
      <c r="V1076" s="2"/>
      <c r="W1076" s="5"/>
      <c r="AB1076" s="3"/>
      <c r="AC1076" s="2"/>
      <c r="AD1076" s="2"/>
    </row>
    <row r="1077" spans="1:30">
      <c r="A1077" s="5">
        <v>20395.468799999999</v>
      </c>
      <c r="B1077" s="3">
        <v>-668.48575800000003</v>
      </c>
      <c r="F1077" s="2">
        <v>-121.92461</v>
      </c>
      <c r="G1077" s="2">
        <v>36.785119999999999</v>
      </c>
      <c r="H1077" s="3">
        <v>20426.031919000001</v>
      </c>
      <c r="I1077" s="3">
        <v>314.54524199999997</v>
      </c>
      <c r="J1077">
        <v>4.2244999999999998E-2</v>
      </c>
      <c r="K1077" t="e">
        <f>VLOOKUP(A1077,Channel_xs_widths!$D$2:$E$279,2,FALSE)</f>
        <v>#N/A</v>
      </c>
      <c r="Q1077" s="5"/>
      <c r="R1077" s="3"/>
      <c r="U1077" s="16"/>
      <c r="V1077" s="2"/>
      <c r="W1077" s="5"/>
      <c r="AB1077" s="3"/>
      <c r="AC1077" s="2"/>
      <c r="AD1077" s="2"/>
    </row>
    <row r="1078" spans="1:30">
      <c r="A1078" s="5">
        <v>20409.562300000001</v>
      </c>
      <c r="B1078" s="3">
        <v>-669.04113800000005</v>
      </c>
      <c r="F1078" s="2">
        <v>-121.92472100000001</v>
      </c>
      <c r="G1078" s="2">
        <v>36.785209999999999</v>
      </c>
      <c r="H1078" s="3">
        <v>20440.136423</v>
      </c>
      <c r="I1078" s="3">
        <v>314.54534100000001</v>
      </c>
      <c r="J1078">
        <v>4.6664999999999998E-2</v>
      </c>
      <c r="K1078" t="e">
        <f>VLOOKUP(A1078,Channel_xs_widths!$D$2:$E$279,2,FALSE)</f>
        <v>#N/A</v>
      </c>
      <c r="Q1078" s="5"/>
      <c r="R1078" s="3"/>
      <c r="U1078" s="16"/>
      <c r="V1078" s="2"/>
      <c r="W1078" s="5"/>
      <c r="AB1078" s="3"/>
      <c r="AC1078" s="2"/>
      <c r="AD1078" s="2"/>
    </row>
    <row r="1079" spans="1:30">
      <c r="A1079" s="5">
        <v>20437.749400000001</v>
      </c>
      <c r="B1079" s="3">
        <v>-670.45878100000004</v>
      </c>
      <c r="F1079" s="2">
        <v>-121.924944</v>
      </c>
      <c r="G1079" s="2">
        <v>36.785390999999997</v>
      </c>
      <c r="H1079" s="3">
        <v>20468.359155999999</v>
      </c>
      <c r="I1079" s="3">
        <v>314.54548999999997</v>
      </c>
      <c r="J1079">
        <v>4.2597999999999997E-2</v>
      </c>
      <c r="K1079" t="e">
        <f>VLOOKUP(A1079,Channel_xs_widths!$D$2:$E$279,2,FALSE)</f>
        <v>#N/A</v>
      </c>
      <c r="Q1079" s="5"/>
      <c r="R1079" s="3"/>
      <c r="U1079" s="16"/>
      <c r="V1079" s="2"/>
      <c r="W1079" s="5"/>
      <c r="AB1079" s="3"/>
      <c r="AC1079" s="2"/>
      <c r="AD1079" s="2"/>
    </row>
    <row r="1080" spans="1:30">
      <c r="A1080" s="5">
        <v>20451.843000000001</v>
      </c>
      <c r="B1080" s="3">
        <v>-670.84222399999999</v>
      </c>
      <c r="F1080" s="2">
        <v>-121.925055</v>
      </c>
      <c r="G1080" s="2">
        <v>36.785480999999997</v>
      </c>
      <c r="H1080" s="3">
        <v>20482.457911000001</v>
      </c>
      <c r="I1080" s="3">
        <v>314.54563899999999</v>
      </c>
      <c r="J1080">
        <v>1.07E-3</v>
      </c>
      <c r="K1080" t="e">
        <f>VLOOKUP(A1080,Channel_xs_widths!$D$2:$E$279,2,FALSE)</f>
        <v>#N/A</v>
      </c>
      <c r="Q1080" s="5"/>
      <c r="R1080" s="3"/>
      <c r="U1080" s="16"/>
      <c r="V1080" s="2"/>
      <c r="W1080" s="5"/>
      <c r="AB1080" s="3"/>
      <c r="AC1080" s="2"/>
      <c r="AD1080" s="2"/>
    </row>
    <row r="1081" spans="1:30">
      <c r="A1081" s="5">
        <v>20465.9365</v>
      </c>
      <c r="B1081" s="3">
        <v>-670.48893199999998</v>
      </c>
      <c r="F1081" s="2">
        <v>-121.925167</v>
      </c>
      <c r="G1081" s="2">
        <v>36.785570999999997</v>
      </c>
      <c r="H1081" s="3">
        <v>20496.55587</v>
      </c>
      <c r="I1081" s="3">
        <v>314.54573799999997</v>
      </c>
      <c r="J1081">
        <v>1.6178999999999999E-2</v>
      </c>
      <c r="K1081" t="e">
        <f>VLOOKUP(A1081,Channel_xs_widths!$D$2:$E$279,2,FALSE)</f>
        <v>#N/A</v>
      </c>
      <c r="Q1081" s="5"/>
      <c r="R1081" s="3"/>
      <c r="U1081" s="16"/>
      <c r="V1081" s="2"/>
      <c r="W1081" s="5"/>
      <c r="AB1081" s="3"/>
      <c r="AC1081" s="2"/>
      <c r="AD1081" s="2"/>
    </row>
    <row r="1082" spans="1:30">
      <c r="A1082" s="5">
        <v>20476.469000000001</v>
      </c>
      <c r="B1082" s="3">
        <v>-670.44380000000001</v>
      </c>
      <c r="F1082" s="2">
        <v>-121.92520399999999</v>
      </c>
      <c r="G1082" s="2">
        <v>36.785660999999998</v>
      </c>
      <c r="H1082" s="3">
        <v>20507.088414999998</v>
      </c>
      <c r="I1082" s="3">
        <v>341.03477199999998</v>
      </c>
      <c r="J1082">
        <v>4.956E-2</v>
      </c>
      <c r="K1082" t="e">
        <f>VLOOKUP(A1082,Channel_xs_widths!$D$2:$E$279,2,FALSE)</f>
        <v>#N/A</v>
      </c>
      <c r="Q1082" s="5"/>
      <c r="R1082" s="3"/>
      <c r="U1082" s="16"/>
      <c r="V1082" s="2"/>
      <c r="W1082" s="5"/>
      <c r="AB1082" s="3"/>
      <c r="AC1082" s="2"/>
      <c r="AD1082" s="2"/>
    </row>
    <row r="1083" spans="1:30">
      <c r="A1083" s="5">
        <v>20508.066299999999</v>
      </c>
      <c r="B1083" s="3">
        <v>-672.57689800000003</v>
      </c>
      <c r="F1083" s="2">
        <v>-121.925315</v>
      </c>
      <c r="G1083" s="2">
        <v>36.785930999999998</v>
      </c>
      <c r="H1083" s="3">
        <v>20538.757670999999</v>
      </c>
      <c r="I1083" s="3">
        <v>341.034854</v>
      </c>
      <c r="J1083">
        <v>4.7060999999999999E-2</v>
      </c>
      <c r="K1083" t="e">
        <f>VLOOKUP(A1083,Channel_xs_widths!$D$2:$E$279,2,FALSE)</f>
        <v>#N/A</v>
      </c>
      <c r="Q1083" s="5"/>
      <c r="R1083" s="3"/>
      <c r="U1083" s="16"/>
      <c r="V1083" s="2"/>
      <c r="W1083" s="5"/>
      <c r="AB1083" s="3"/>
      <c r="AC1083" s="2"/>
      <c r="AD1083" s="2"/>
    </row>
    <row r="1084" spans="1:30">
      <c r="A1084" s="5">
        <v>20529.1312</v>
      </c>
      <c r="B1084" s="3">
        <v>-672.92213900000002</v>
      </c>
      <c r="F1084" s="2">
        <v>-121.925389</v>
      </c>
      <c r="G1084" s="2">
        <v>36.786112000000003</v>
      </c>
      <c r="H1084" s="3">
        <v>20559.825386</v>
      </c>
      <c r="I1084" s="3">
        <v>341.03495700000002</v>
      </c>
      <c r="J1084">
        <v>1.6182999999999999E-2</v>
      </c>
      <c r="K1084" t="e">
        <f>VLOOKUP(A1084,Channel_xs_widths!$D$2:$E$279,2,FALSE)</f>
        <v>#N/A</v>
      </c>
      <c r="Q1084" s="5"/>
      <c r="R1084" s="3"/>
      <c r="U1084" s="16"/>
      <c r="V1084" s="2"/>
      <c r="W1084" s="5"/>
      <c r="AB1084" s="3"/>
      <c r="AC1084" s="2"/>
      <c r="AD1084" s="2"/>
    </row>
    <row r="1085" spans="1:30">
      <c r="A1085" s="5">
        <v>20539.6636</v>
      </c>
      <c r="B1085" s="3">
        <v>-673.08823600000005</v>
      </c>
      <c r="F1085" s="2">
        <v>-121.925426</v>
      </c>
      <c r="G1085" s="2">
        <v>36.786202000000003</v>
      </c>
      <c r="H1085" s="3">
        <v>20570.359135999999</v>
      </c>
      <c r="I1085" s="3">
        <v>341.03501899999998</v>
      </c>
      <c r="J1085">
        <v>8.4139999999999996E-3</v>
      </c>
      <c r="K1085" t="e">
        <f>VLOOKUP(A1085,Channel_xs_widths!$D$2:$E$279,2,FALSE)</f>
        <v>#N/A</v>
      </c>
      <c r="Q1085" s="5"/>
      <c r="R1085" s="3"/>
      <c r="U1085" s="16"/>
      <c r="V1085" s="2"/>
      <c r="W1085" s="5"/>
      <c r="AB1085" s="3"/>
      <c r="AC1085" s="2"/>
      <c r="AD1085" s="2"/>
    </row>
    <row r="1086" spans="1:30">
      <c r="A1086" s="5">
        <v>20560.728500000001</v>
      </c>
      <c r="B1086" s="3">
        <v>-673.18798800000002</v>
      </c>
      <c r="F1086" s="2">
        <v>-121.925501</v>
      </c>
      <c r="G1086" s="2">
        <v>36.786382000000003</v>
      </c>
      <c r="H1086" s="3">
        <v>20591.424251</v>
      </c>
      <c r="I1086" s="3">
        <v>341.03507999999999</v>
      </c>
      <c r="J1086">
        <v>7.1700000000000002E-3</v>
      </c>
      <c r="K1086">
        <f>VLOOKUP(A1086,Channel_xs_widths!$D$2:$E$279,2,FALSE)</f>
        <v>222.50177574</v>
      </c>
      <c r="Q1086" s="5"/>
      <c r="R1086" s="3"/>
      <c r="U1086" s="16"/>
      <c r="V1086" s="2"/>
      <c r="W1086" s="5"/>
      <c r="AB1086" s="3"/>
      <c r="AC1086" s="2"/>
      <c r="AD1086" s="2"/>
    </row>
    <row r="1087" spans="1:30">
      <c r="A1087" s="5">
        <v>20574.821899999999</v>
      </c>
      <c r="B1087" s="3">
        <v>-673.34031200000004</v>
      </c>
      <c r="F1087" s="2">
        <v>-121.925612</v>
      </c>
      <c r="G1087" s="2">
        <v>36.786472000000003</v>
      </c>
      <c r="H1087" s="3">
        <v>20605.518523999999</v>
      </c>
      <c r="I1087" s="3">
        <v>314.54633100000001</v>
      </c>
      <c r="J1087">
        <v>2.6845999999999998E-2</v>
      </c>
      <c r="K1087" t="e">
        <f>VLOOKUP(A1087,Channel_xs_widths!$D$2:$E$279,2,FALSE)</f>
        <v>#N/A</v>
      </c>
      <c r="Q1087" s="5"/>
      <c r="R1087" s="3"/>
      <c r="U1087" s="16"/>
      <c r="V1087" s="2"/>
      <c r="W1087" s="5"/>
      <c r="AB1087" s="3"/>
      <c r="AC1087" s="2"/>
      <c r="AD1087" s="2"/>
    </row>
    <row r="1088" spans="1:30">
      <c r="A1088" s="5">
        <v>20588.915400000002</v>
      </c>
      <c r="B1088" s="3">
        <v>-673.94468199999994</v>
      </c>
      <c r="F1088" s="2">
        <v>-121.925723</v>
      </c>
      <c r="G1088" s="2">
        <v>36.786562000000004</v>
      </c>
      <c r="H1088" s="3">
        <v>20619.624917000001</v>
      </c>
      <c r="I1088" s="3">
        <v>314.54643099999998</v>
      </c>
      <c r="J1088">
        <v>4.6719999999999998E-2</v>
      </c>
      <c r="K1088" t="e">
        <f>VLOOKUP(A1088,Channel_xs_widths!$D$2:$E$279,2,FALSE)</f>
        <v>#N/A</v>
      </c>
      <c r="Q1088" s="5"/>
      <c r="R1088" s="3"/>
      <c r="U1088" s="16"/>
      <c r="V1088" s="2"/>
      <c r="W1088" s="5"/>
      <c r="AB1088" s="3"/>
      <c r="AC1088" s="2"/>
      <c r="AD1088" s="2"/>
    </row>
    <row r="1089" spans="1:30">
      <c r="A1089" s="5">
        <v>20617.102200000001</v>
      </c>
      <c r="B1089" s="3">
        <v>-675.315653</v>
      </c>
      <c r="F1089" s="2">
        <v>-121.925946</v>
      </c>
      <c r="G1089" s="2">
        <v>36.786741999999997</v>
      </c>
      <c r="H1089" s="3">
        <v>20647.845095000001</v>
      </c>
      <c r="I1089" s="3">
        <v>314.54658000000001</v>
      </c>
      <c r="J1089">
        <v>4.2396999999999997E-2</v>
      </c>
      <c r="K1089" t="e">
        <f>VLOOKUP(A1089,Channel_xs_widths!$D$2:$E$279,2,FALSE)</f>
        <v>#N/A</v>
      </c>
      <c r="Q1089" s="5"/>
      <c r="R1089" s="3"/>
      <c r="U1089" s="16"/>
      <c r="V1089" s="2"/>
      <c r="W1089" s="5"/>
      <c r="AB1089" s="3"/>
      <c r="AC1089" s="2"/>
      <c r="AD1089" s="2"/>
    </row>
    <row r="1090" spans="1:30">
      <c r="A1090" s="5">
        <v>20631.1957</v>
      </c>
      <c r="B1090" s="3">
        <v>-675.73722299999997</v>
      </c>
      <c r="F1090" s="2">
        <v>-121.926057</v>
      </c>
      <c r="G1090" s="2">
        <v>36.786833000000001</v>
      </c>
      <c r="H1090" s="3">
        <v>20661.944814999999</v>
      </c>
      <c r="I1090" s="3">
        <v>314.54672900000003</v>
      </c>
      <c r="J1090">
        <v>3.0849999999999999E-2</v>
      </c>
      <c r="K1090" t="e">
        <f>VLOOKUP(A1090,Channel_xs_widths!$D$2:$E$279,2,FALSE)</f>
        <v>#N/A</v>
      </c>
      <c r="Q1090" s="5"/>
      <c r="R1090" s="3"/>
      <c r="U1090" s="16"/>
      <c r="V1090" s="2"/>
      <c r="W1090" s="5"/>
      <c r="AB1090" s="3"/>
      <c r="AC1090" s="2"/>
      <c r="AD1090" s="2"/>
    </row>
    <row r="1091" spans="1:30">
      <c r="A1091" s="5">
        <v>20645.289100000002</v>
      </c>
      <c r="B1091" s="3">
        <v>-676.18522099999996</v>
      </c>
      <c r="F1091" s="2">
        <v>-121.926168</v>
      </c>
      <c r="G1091" s="2">
        <v>36.786923000000002</v>
      </c>
      <c r="H1091" s="3">
        <v>20676.045340000001</v>
      </c>
      <c r="I1091" s="3">
        <v>314.546828</v>
      </c>
      <c r="J1091">
        <v>3.0696000000000001E-2</v>
      </c>
      <c r="K1091" t="e">
        <f>VLOOKUP(A1091,Channel_xs_widths!$D$2:$E$279,2,FALSE)</f>
        <v>#N/A</v>
      </c>
      <c r="Q1091" s="5"/>
      <c r="R1091" s="3"/>
      <c r="U1091" s="16"/>
      <c r="V1091" s="2"/>
      <c r="W1091" s="5"/>
      <c r="AB1091" s="3"/>
      <c r="AC1091" s="2"/>
      <c r="AD1091" s="2"/>
    </row>
    <row r="1092" spans="1:30">
      <c r="A1092" s="5">
        <v>20657.2814</v>
      </c>
      <c r="B1092" s="3">
        <v>-676.53794400000004</v>
      </c>
      <c r="F1092" s="2">
        <v>-121.926243</v>
      </c>
      <c r="G1092" s="2">
        <v>36.787013000000002</v>
      </c>
      <c r="H1092" s="3">
        <v>20688.042878</v>
      </c>
      <c r="I1092" s="3">
        <v>325.84201000000002</v>
      </c>
      <c r="J1092">
        <v>5.5710000000000004E-3</v>
      </c>
      <c r="K1092" t="e">
        <f>VLOOKUP(A1092,Channel_xs_widths!$D$2:$E$279,2,FALSE)</f>
        <v>#N/A</v>
      </c>
      <c r="Q1092" s="5"/>
      <c r="R1092" s="3"/>
      <c r="U1092" s="16"/>
      <c r="V1092" s="2"/>
      <c r="W1092" s="5"/>
      <c r="AB1092" s="3"/>
      <c r="AC1092" s="2"/>
      <c r="AD1092" s="2"/>
    </row>
    <row r="1093" spans="1:30">
      <c r="A1093" s="5">
        <v>20681.266100000001</v>
      </c>
      <c r="B1093" s="3">
        <v>-675.98480199999995</v>
      </c>
      <c r="F1093" s="2">
        <v>-121.926391</v>
      </c>
      <c r="G1093" s="2">
        <v>36.787193000000002</v>
      </c>
      <c r="H1093" s="3">
        <v>20712.033947</v>
      </c>
      <c r="I1093" s="3">
        <v>325.84212200000002</v>
      </c>
      <c r="J1093">
        <v>1.2578000000000001E-2</v>
      </c>
      <c r="K1093" t="e">
        <f>VLOOKUP(A1093,Channel_xs_widths!$D$2:$E$279,2,FALSE)</f>
        <v>#N/A</v>
      </c>
      <c r="Q1093" s="5"/>
      <c r="R1093" s="3"/>
      <c r="U1093" s="16"/>
      <c r="V1093" s="2"/>
      <c r="W1093" s="5"/>
      <c r="AB1093" s="3"/>
      <c r="AC1093" s="2"/>
      <c r="AD1093" s="2"/>
    </row>
    <row r="1094" spans="1:30">
      <c r="A1094" s="5">
        <v>20693.258399999999</v>
      </c>
      <c r="B1094" s="3">
        <v>-676.08542899999998</v>
      </c>
      <c r="F1094" s="2">
        <v>-121.92646499999999</v>
      </c>
      <c r="G1094" s="2">
        <v>36.787283000000002</v>
      </c>
      <c r="H1094" s="3">
        <v>20724.026708000001</v>
      </c>
      <c r="I1094" s="3">
        <v>325.84223300000002</v>
      </c>
      <c r="J1094">
        <v>3.5771999999999998E-2</v>
      </c>
      <c r="K1094" t="e">
        <f>VLOOKUP(A1094,Channel_xs_widths!$D$2:$E$279,2,FALSE)</f>
        <v>#N/A</v>
      </c>
      <c r="Q1094" s="5"/>
      <c r="R1094" s="3"/>
      <c r="U1094" s="16"/>
      <c r="V1094" s="2"/>
      <c r="W1094" s="5"/>
      <c r="AB1094" s="3"/>
      <c r="AC1094" s="2"/>
      <c r="AD1094" s="2"/>
    </row>
    <row r="1095" spans="1:30">
      <c r="A1095" s="5">
        <v>20729.235400000001</v>
      </c>
      <c r="B1095" s="3">
        <v>-677.70077900000001</v>
      </c>
      <c r="F1095" s="2">
        <v>-121.926688</v>
      </c>
      <c r="G1095" s="2">
        <v>36.787554</v>
      </c>
      <c r="H1095" s="3">
        <v>20760.039944</v>
      </c>
      <c r="I1095" s="3">
        <v>325.84238199999999</v>
      </c>
      <c r="J1095">
        <v>4.1002999999999998E-2</v>
      </c>
      <c r="K1095" t="e">
        <f>VLOOKUP(A1095,Channel_xs_widths!$D$2:$E$279,2,FALSE)</f>
        <v>#N/A</v>
      </c>
      <c r="Q1095" s="5"/>
      <c r="R1095" s="3"/>
      <c r="U1095" s="16"/>
      <c r="V1095" s="2"/>
      <c r="W1095" s="5"/>
      <c r="AB1095" s="3"/>
      <c r="AC1095" s="2"/>
      <c r="AD1095" s="2"/>
    </row>
    <row r="1096" spans="1:30">
      <c r="A1096" s="5">
        <v>20735.231599999999</v>
      </c>
      <c r="B1096" s="3">
        <v>-677.80644700000005</v>
      </c>
      <c r="F1096" s="2">
        <v>-121.926725</v>
      </c>
      <c r="G1096" s="2">
        <v>36.787599</v>
      </c>
      <c r="H1096" s="3">
        <v>20766.037036999998</v>
      </c>
      <c r="I1096" s="3">
        <v>325.842512</v>
      </c>
      <c r="J1096">
        <v>1.0318000000000001E-2</v>
      </c>
      <c r="K1096" t="e">
        <f>VLOOKUP(A1096,Channel_xs_widths!$D$2:$E$279,2,FALSE)</f>
        <v>#N/A</v>
      </c>
      <c r="Q1096" s="5"/>
      <c r="R1096" s="3"/>
      <c r="U1096" s="16"/>
      <c r="V1096" s="2"/>
      <c r="W1096" s="5"/>
      <c r="AB1096" s="3"/>
      <c r="AC1096" s="2"/>
      <c r="AD1096" s="2"/>
    </row>
    <row r="1097" spans="1:30">
      <c r="A1097" s="5">
        <v>20753.220099999999</v>
      </c>
      <c r="B1097" s="3">
        <v>-677.94824200000005</v>
      </c>
      <c r="F1097" s="2">
        <v>-121.92683599999999</v>
      </c>
      <c r="G1097" s="2">
        <v>36.787734</v>
      </c>
      <c r="H1097" s="3">
        <v>20784.026073000001</v>
      </c>
      <c r="I1097" s="3">
        <v>325.84258699999998</v>
      </c>
      <c r="J1097">
        <v>1.6098999999999999E-2</v>
      </c>
      <c r="K1097">
        <f>VLOOKUP(A1097,Channel_xs_widths!$D$2:$E$279,2,FALSE)</f>
        <v>434.28443119000002</v>
      </c>
      <c r="Q1097" s="5"/>
      <c r="R1097" s="3"/>
      <c r="U1097" s="16"/>
      <c r="V1097" s="2"/>
      <c r="W1097" s="5"/>
      <c r="AB1097" s="3"/>
      <c r="AC1097" s="2"/>
      <c r="AD1097" s="2"/>
    </row>
    <row r="1098" spans="1:30">
      <c r="A1098" s="5">
        <v>20773.084699999999</v>
      </c>
      <c r="B1098" s="3">
        <v>-678.41585299999997</v>
      </c>
      <c r="F1098" s="2">
        <v>-121.927059</v>
      </c>
      <c r="G1098" s="2">
        <v>36.787734</v>
      </c>
      <c r="H1098" s="3">
        <v>20803.896248000001</v>
      </c>
      <c r="I1098" s="3">
        <v>269.35735099999999</v>
      </c>
      <c r="J1098">
        <v>3.3029999999999997E-2</v>
      </c>
      <c r="K1098" t="e">
        <f>VLOOKUP(A1098,Channel_xs_widths!$D$2:$E$279,2,FALSE)</f>
        <v>#N/A</v>
      </c>
      <c r="Q1098" s="5"/>
      <c r="R1098" s="3"/>
      <c r="U1098" s="16"/>
      <c r="V1098" s="2"/>
      <c r="W1098" s="5"/>
      <c r="AB1098" s="3"/>
      <c r="AC1098" s="2"/>
      <c r="AD1098" s="2"/>
    </row>
    <row r="1099" spans="1:30">
      <c r="A1099" s="5">
        <v>20802.881799999999</v>
      </c>
      <c r="B1099" s="3">
        <v>-679.58856200000002</v>
      </c>
      <c r="F1099" s="2">
        <v>-121.927393</v>
      </c>
      <c r="G1099" s="2">
        <v>36.787734</v>
      </c>
      <c r="H1099" s="3">
        <v>20833.716323000001</v>
      </c>
      <c r="I1099" s="3">
        <v>269.35751800000003</v>
      </c>
      <c r="J1099">
        <v>3.7423999999999999E-2</v>
      </c>
      <c r="K1099" t="e">
        <f>VLOOKUP(A1099,Channel_xs_widths!$D$2:$E$279,2,FALSE)</f>
        <v>#N/A</v>
      </c>
      <c r="Q1099" s="5"/>
      <c r="R1099" s="3"/>
      <c r="U1099" s="16"/>
      <c r="V1099" s="2"/>
      <c r="W1099" s="5"/>
      <c r="AB1099" s="3"/>
      <c r="AC1099" s="2"/>
      <c r="AD1099" s="2"/>
    </row>
    <row r="1100" spans="1:30">
      <c r="A1100" s="5">
        <v>20812.8141</v>
      </c>
      <c r="B1100" s="3">
        <v>-679.90266899999995</v>
      </c>
      <c r="F1100" s="2">
        <v>-121.927504</v>
      </c>
      <c r="G1100" s="2">
        <v>36.787734</v>
      </c>
      <c r="H1100" s="3">
        <v>20843.653623999999</v>
      </c>
      <c r="I1100" s="3">
        <v>269.35765099999998</v>
      </c>
      <c r="J1100">
        <v>5.4488000000000002E-2</v>
      </c>
      <c r="K1100" t="e">
        <f>VLOOKUP(A1100,Channel_xs_widths!$D$2:$E$279,2,FALSE)</f>
        <v>#N/A</v>
      </c>
      <c r="Q1100" s="5"/>
      <c r="R1100" s="3"/>
      <c r="U1100" s="16"/>
      <c r="V1100" s="2"/>
      <c r="W1100" s="5"/>
      <c r="AB1100" s="3"/>
      <c r="AC1100" s="2"/>
      <c r="AD1100" s="2"/>
    </row>
    <row r="1101" spans="1:30">
      <c r="A1101" s="5">
        <v>20835.053199999998</v>
      </c>
      <c r="B1101" s="3">
        <v>-681.34151199999997</v>
      </c>
      <c r="F1101" s="2">
        <v>-121.927727</v>
      </c>
      <c r="G1101" s="2">
        <v>36.787644</v>
      </c>
      <c r="H1101" s="3">
        <v>20865.939188</v>
      </c>
      <c r="I1101" s="3">
        <v>242.64018100000001</v>
      </c>
      <c r="J1101">
        <v>6.9189000000000001E-2</v>
      </c>
      <c r="K1101" t="e">
        <f>VLOOKUP(A1101,Channel_xs_widths!$D$2:$E$279,2,FALSE)</f>
        <v>#N/A</v>
      </c>
      <c r="Q1101" s="5"/>
      <c r="R1101" s="3"/>
      <c r="U1101" s="16"/>
      <c r="V1101" s="2"/>
      <c r="W1101" s="5"/>
      <c r="AB1101" s="3"/>
      <c r="AC1101" s="2"/>
      <c r="AD1101" s="2"/>
    </row>
    <row r="1102" spans="1:30">
      <c r="A1102" s="5">
        <v>20857.2922</v>
      </c>
      <c r="B1102" s="3">
        <v>-682.98008200000004</v>
      </c>
      <c r="F1102" s="2">
        <v>-121.927949</v>
      </c>
      <c r="G1102" s="2">
        <v>36.787554</v>
      </c>
      <c r="H1102" s="3">
        <v>20888.238558000001</v>
      </c>
      <c r="I1102" s="3">
        <v>242.640343</v>
      </c>
      <c r="J1102">
        <v>7.0318000000000006E-2</v>
      </c>
      <c r="K1102" t="e">
        <f>VLOOKUP(A1102,Channel_xs_widths!$D$2:$E$279,2,FALSE)</f>
        <v>#N/A</v>
      </c>
      <c r="Q1102" s="5"/>
      <c r="R1102" s="3"/>
      <c r="U1102" s="16"/>
      <c r="V1102" s="2"/>
      <c r="W1102" s="5"/>
      <c r="AB1102" s="3"/>
      <c r="AC1102" s="2"/>
      <c r="AD1102" s="2"/>
    </row>
    <row r="1103" spans="1:30">
      <c r="A1103" s="5">
        <v>20868.411800000002</v>
      </c>
      <c r="B1103" s="3">
        <v>-683.68723599999998</v>
      </c>
      <c r="F1103" s="2">
        <v>-121.928061</v>
      </c>
      <c r="G1103" s="2">
        <v>36.787509</v>
      </c>
      <c r="H1103" s="3">
        <v>20899.380571999998</v>
      </c>
      <c r="I1103" s="3">
        <v>242.64046500000001</v>
      </c>
      <c r="J1103">
        <v>6.3886999999999999E-2</v>
      </c>
      <c r="K1103" t="e">
        <f>VLOOKUP(A1103,Channel_xs_widths!$D$2:$E$279,2,FALSE)</f>
        <v>#N/A</v>
      </c>
      <c r="Q1103" s="5"/>
      <c r="R1103" s="3"/>
      <c r="U1103" s="16"/>
      <c r="V1103" s="2"/>
      <c r="W1103" s="5"/>
      <c r="AB1103" s="3"/>
      <c r="AC1103" s="2"/>
      <c r="AD1103" s="2"/>
    </row>
    <row r="1104" spans="1:30">
      <c r="A1104" s="5">
        <v>20879.5314</v>
      </c>
      <c r="B1104" s="3">
        <v>-684.40087900000003</v>
      </c>
      <c r="F1104" s="2">
        <v>-121.928172</v>
      </c>
      <c r="G1104" s="2">
        <v>36.787463000000002</v>
      </c>
      <c r="H1104" s="3">
        <v>20910.523004999999</v>
      </c>
      <c r="I1104" s="3">
        <v>242.640546</v>
      </c>
      <c r="J1104">
        <v>6.6167000000000004E-2</v>
      </c>
      <c r="K1104" t="e">
        <f>VLOOKUP(A1104,Channel_xs_widths!$D$2:$E$279,2,FALSE)</f>
        <v>#N/A</v>
      </c>
      <c r="Q1104" s="5"/>
      <c r="R1104" s="3"/>
      <c r="U1104" s="16"/>
      <c r="V1104" s="2"/>
      <c r="W1104" s="5"/>
      <c r="AB1104" s="3"/>
      <c r="AC1104" s="2"/>
      <c r="AD1104" s="2"/>
    </row>
    <row r="1105" spans="1:30">
      <c r="A1105" s="5">
        <v>20907.718099999998</v>
      </c>
      <c r="B1105" s="3">
        <v>-686.28802499999995</v>
      </c>
      <c r="F1105" s="2">
        <v>-121.92839499999999</v>
      </c>
      <c r="G1105" s="2">
        <v>36.787283000000002</v>
      </c>
      <c r="H1105" s="3">
        <v>20938.772820999999</v>
      </c>
      <c r="I1105" s="3">
        <v>224.16800599999999</v>
      </c>
      <c r="J1105">
        <v>5.3078E-2</v>
      </c>
      <c r="K1105" t="e">
        <f>VLOOKUP(A1105,Channel_xs_widths!$D$2:$E$279,2,FALSE)</f>
        <v>#N/A</v>
      </c>
      <c r="Q1105" s="5"/>
      <c r="R1105" s="3"/>
      <c r="U1105" s="16"/>
      <c r="V1105" s="2"/>
      <c r="W1105" s="5"/>
      <c r="AB1105" s="3"/>
      <c r="AC1105" s="2"/>
      <c r="AD1105" s="2"/>
    </row>
    <row r="1106" spans="1:30">
      <c r="A1106" s="5">
        <v>20949.998200000002</v>
      </c>
      <c r="B1106" s="3">
        <v>-688.14111300000002</v>
      </c>
      <c r="F1106" s="2">
        <v>-121.92872800000001</v>
      </c>
      <c r="G1106" s="2">
        <v>36.787013000000002</v>
      </c>
      <c r="H1106" s="3">
        <v>20981.093538000001</v>
      </c>
      <c r="I1106" s="3">
        <v>224.168261</v>
      </c>
      <c r="J1106">
        <v>2.8479999999999998E-2</v>
      </c>
      <c r="K1106" t="e">
        <f>VLOOKUP(A1106,Channel_xs_widths!$D$2:$E$279,2,FALSE)</f>
        <v>#N/A</v>
      </c>
      <c r="Q1106" s="5"/>
      <c r="R1106" s="3"/>
      <c r="U1106" s="16"/>
      <c r="V1106" s="2"/>
      <c r="W1106" s="5"/>
      <c r="AB1106" s="3"/>
      <c r="AC1106" s="2"/>
      <c r="AD1106" s="2"/>
    </row>
    <row r="1107" spans="1:30">
      <c r="A1107" s="5">
        <v>20964.0916</v>
      </c>
      <c r="B1107" s="3">
        <v>-687.89355499999999</v>
      </c>
      <c r="F1107" s="2">
        <v>-121.92883999999999</v>
      </c>
      <c r="G1107" s="2">
        <v>36.786923000000002</v>
      </c>
      <c r="H1107" s="3">
        <v>20995.189103000001</v>
      </c>
      <c r="I1107" s="3">
        <v>224.168465</v>
      </c>
      <c r="J1107">
        <v>1.6995E-2</v>
      </c>
      <c r="K1107">
        <f>VLOOKUP(A1107,Channel_xs_widths!$D$2:$E$279,2,FALSE)</f>
        <v>223.69226692199999</v>
      </c>
      <c r="Q1107" s="5"/>
      <c r="R1107" s="3"/>
      <c r="U1107" s="16"/>
      <c r="V1107" s="2"/>
      <c r="W1107" s="5"/>
      <c r="AB1107" s="3"/>
      <c r="AC1107" s="2"/>
      <c r="AD1107" s="2"/>
    </row>
    <row r="1108" spans="1:30">
      <c r="A1108" s="5">
        <v>20992.278399999999</v>
      </c>
      <c r="B1108" s="3">
        <v>-687.42254600000001</v>
      </c>
      <c r="F1108" s="2">
        <v>-121.929062</v>
      </c>
      <c r="G1108" s="2">
        <v>36.786741999999997</v>
      </c>
      <c r="H1108" s="3">
        <v>21023.379843999999</v>
      </c>
      <c r="I1108" s="3">
        <v>224.16861800000001</v>
      </c>
      <c r="J1108">
        <v>1.6709999999999999E-2</v>
      </c>
      <c r="K1108" t="e">
        <f>VLOOKUP(A1108,Channel_xs_widths!$D$2:$E$279,2,FALSE)</f>
        <v>#N/A</v>
      </c>
      <c r="Q1108" s="5"/>
      <c r="R1108" s="3"/>
      <c r="U1108" s="16"/>
      <c r="V1108" s="2"/>
      <c r="W1108" s="5"/>
      <c r="AB1108" s="3"/>
      <c r="AC1108" s="2"/>
      <c r="AD1108" s="2"/>
    </row>
    <row r="1109" spans="1:30">
      <c r="A1109" s="5">
        <v>20992.278399999999</v>
      </c>
      <c r="B1109" s="3">
        <v>-687.42254600000001</v>
      </c>
      <c r="F1109" s="2">
        <v>-121.929062</v>
      </c>
      <c r="G1109" s="2">
        <v>36.786741999999997</v>
      </c>
      <c r="H1109" s="3">
        <v>21023.379843999999</v>
      </c>
      <c r="I1109" s="3">
        <v>180</v>
      </c>
      <c r="J1109">
        <v>7.0776000000000006E-2</v>
      </c>
      <c r="K1109" t="e">
        <f>VLOOKUP(A1109,Channel_xs_widths!$D$2:$E$279,2,FALSE)</f>
        <v>#N/A</v>
      </c>
      <c r="Q1109" s="5"/>
      <c r="R1109" s="3"/>
      <c r="U1109" s="16"/>
      <c r="V1109" s="2"/>
      <c r="W1109" s="5"/>
      <c r="AB1109" s="3"/>
      <c r="AC1109" s="2"/>
      <c r="AD1109" s="2"/>
    </row>
    <row r="1110" spans="1:30">
      <c r="A1110" s="5">
        <v>21034.558700000001</v>
      </c>
      <c r="B1110" s="3">
        <v>-690.41497800000002</v>
      </c>
      <c r="F1110" s="2">
        <v>-121.929396</v>
      </c>
      <c r="G1110" s="2">
        <v>36.786472000000003</v>
      </c>
      <c r="H1110" s="3">
        <v>21065.765875000001</v>
      </c>
      <c r="I1110" s="3">
        <v>224.16887299999999</v>
      </c>
      <c r="J1110">
        <v>7.0776000000000006E-2</v>
      </c>
      <c r="K1110" t="e">
        <f>VLOOKUP(A1110,Channel_xs_widths!$D$2:$E$279,2,FALSE)</f>
        <v>#N/A</v>
      </c>
      <c r="Q1110" s="5"/>
      <c r="R1110" s="3"/>
      <c r="U1110" s="16"/>
      <c r="V1110" s="2"/>
      <c r="W1110" s="5"/>
      <c r="AB1110" s="3"/>
      <c r="AC1110" s="2"/>
      <c r="AD1110" s="2"/>
    </row>
    <row r="1111" spans="1:30">
      <c r="A1111" s="5">
        <v>21034.558700000001</v>
      </c>
      <c r="B1111" s="3">
        <v>-690.41497800000002</v>
      </c>
      <c r="F1111" s="2">
        <v>-121.929396</v>
      </c>
      <c r="G1111" s="2">
        <v>36.786472000000003</v>
      </c>
      <c r="H1111" s="3">
        <v>21065.765875000001</v>
      </c>
      <c r="I1111" s="3">
        <v>120.98728699999999</v>
      </c>
      <c r="J1111">
        <v>6.8543000000000007E-2</v>
      </c>
      <c r="K1111" t="e">
        <f>VLOOKUP(A1111,Channel_xs_widths!$D$2:$E$279,2,FALSE)</f>
        <v>#N/A</v>
      </c>
      <c r="Q1111" s="5"/>
      <c r="R1111" s="3"/>
      <c r="U1111" s="16"/>
      <c r="V1111" s="2"/>
      <c r="W1111" s="5"/>
      <c r="AB1111" s="3"/>
      <c r="AC1111" s="2"/>
      <c r="AD1111" s="2"/>
    </row>
    <row r="1112" spans="1:30">
      <c r="A1112" s="5">
        <v>21048.652099999999</v>
      </c>
      <c r="B1112" s="3">
        <v>-689.44897500000002</v>
      </c>
      <c r="F1112" s="2">
        <v>-121.929508</v>
      </c>
      <c r="G1112" s="2">
        <v>36.786382000000003</v>
      </c>
      <c r="H1112" s="3">
        <v>21079.892380000001</v>
      </c>
      <c r="I1112" s="3">
        <v>224.16907699999999</v>
      </c>
      <c r="J1112">
        <v>3.0370000000000002E-3</v>
      </c>
      <c r="K1112" t="e">
        <f>VLOOKUP(A1112,Channel_xs_widths!$D$2:$E$279,2,FALSE)</f>
        <v>#N/A</v>
      </c>
      <c r="Q1112" s="5"/>
      <c r="R1112" s="3"/>
      <c r="U1112" s="16"/>
      <c r="V1112" s="2"/>
      <c r="W1112" s="5"/>
      <c r="AB1112" s="3"/>
      <c r="AC1112" s="2"/>
      <c r="AD1112" s="2"/>
    </row>
    <row r="1113" spans="1:30">
      <c r="A1113" s="5">
        <v>21076.839</v>
      </c>
      <c r="B1113" s="3">
        <v>-690.28656000000001</v>
      </c>
      <c r="F1113" s="2">
        <v>-121.92973000000001</v>
      </c>
      <c r="G1113" s="2">
        <v>36.786202000000003</v>
      </c>
      <c r="H1113" s="3">
        <v>21108.091721000001</v>
      </c>
      <c r="I1113" s="3">
        <v>224.16923</v>
      </c>
      <c r="J1113">
        <v>2.9714999999999998E-2</v>
      </c>
      <c r="K1113" t="e">
        <f>VLOOKUP(A1113,Channel_xs_widths!$D$2:$E$279,2,FALSE)</f>
        <v>#N/A</v>
      </c>
      <c r="Q1113" s="5"/>
      <c r="R1113" s="3"/>
      <c r="U1113" s="16"/>
      <c r="V1113" s="2"/>
      <c r="W1113" s="5"/>
      <c r="AB1113" s="3"/>
      <c r="AC1113" s="2"/>
      <c r="AD1113" s="2"/>
    </row>
    <row r="1114" spans="1:30">
      <c r="A1114" s="5">
        <v>21076.839</v>
      </c>
      <c r="B1114" s="3">
        <v>-690.28656000000001</v>
      </c>
      <c r="F1114" s="2">
        <v>-121.92973000000001</v>
      </c>
      <c r="G1114" s="2">
        <v>36.786202000000003</v>
      </c>
      <c r="H1114" s="3">
        <v>21108.091721000001</v>
      </c>
      <c r="I1114" s="3">
        <v>180</v>
      </c>
      <c r="J1114">
        <v>2.4721E-2</v>
      </c>
      <c r="K1114" t="e">
        <f>VLOOKUP(A1114,Channel_xs_widths!$D$2:$E$279,2,FALSE)</f>
        <v>#N/A</v>
      </c>
      <c r="Q1114" s="5"/>
      <c r="R1114" s="3"/>
      <c r="U1114" s="16"/>
      <c r="V1114" s="2"/>
      <c r="W1114" s="5"/>
      <c r="AB1114" s="3"/>
      <c r="AC1114" s="2"/>
      <c r="AD1114" s="2"/>
    </row>
    <row r="1115" spans="1:30">
      <c r="A1115" s="5">
        <v>21119.1194</v>
      </c>
      <c r="B1115" s="3">
        <v>-691.33178699999996</v>
      </c>
      <c r="F1115" s="2">
        <v>-121.930064</v>
      </c>
      <c r="G1115" s="2">
        <v>36.785930999999998</v>
      </c>
      <c r="H1115" s="3">
        <v>21150.385044999999</v>
      </c>
      <c r="I1115" s="3">
        <v>224.16948500000001</v>
      </c>
      <c r="J1115">
        <v>2.4721E-2</v>
      </c>
      <c r="K1115" t="e">
        <f>VLOOKUP(A1115,Channel_xs_widths!$D$2:$E$279,2,FALSE)</f>
        <v>#N/A</v>
      </c>
      <c r="Q1115" s="5"/>
      <c r="R1115" s="3"/>
      <c r="U1115" s="16"/>
      <c r="V1115" s="2"/>
      <c r="W1115" s="5"/>
      <c r="AB1115" s="3"/>
      <c r="AC1115" s="2"/>
      <c r="AD1115" s="2"/>
    </row>
    <row r="1116" spans="1:30">
      <c r="A1116" s="5">
        <v>21119.1194</v>
      </c>
      <c r="B1116" s="3">
        <v>-691.33178699999996</v>
      </c>
      <c r="F1116" s="2">
        <v>-121.930064</v>
      </c>
      <c r="G1116" s="2">
        <v>36.785930999999998</v>
      </c>
      <c r="H1116" s="3">
        <v>21150.385044999999</v>
      </c>
      <c r="I1116" s="3">
        <v>239.01271299999999</v>
      </c>
      <c r="J1116">
        <v>5.9412E-2</v>
      </c>
      <c r="K1116" t="e">
        <f>VLOOKUP(A1116,Channel_xs_widths!$D$2:$E$279,2,FALSE)</f>
        <v>#N/A</v>
      </c>
      <c r="Q1116" s="5"/>
      <c r="R1116" s="3"/>
      <c r="U1116" s="16"/>
      <c r="V1116" s="2"/>
      <c r="W1116" s="5"/>
      <c r="AB1116" s="3"/>
      <c r="AC1116" s="2"/>
      <c r="AD1116" s="2"/>
    </row>
    <row r="1117" spans="1:30">
      <c r="A1117" s="5">
        <v>21133.212899999999</v>
      </c>
      <c r="B1117" s="3">
        <v>-690.49446599999999</v>
      </c>
      <c r="F1117" s="2">
        <v>-121.93017500000001</v>
      </c>
      <c r="G1117" s="2">
        <v>36.785840999999998</v>
      </c>
      <c r="H1117" s="3">
        <v>21164.503380999999</v>
      </c>
      <c r="I1117" s="3">
        <v>224.16968900000001</v>
      </c>
      <c r="J1117">
        <v>1.7017999999999998E-2</v>
      </c>
      <c r="K1117" t="e">
        <f>VLOOKUP(A1117,Channel_xs_widths!$D$2:$E$279,2,FALSE)</f>
        <v>#N/A</v>
      </c>
      <c r="Q1117" s="5"/>
      <c r="R1117" s="3"/>
      <c r="U1117" s="16"/>
      <c r="V1117" s="2"/>
      <c r="W1117" s="5"/>
      <c r="AB1117" s="3"/>
      <c r="AC1117" s="2"/>
      <c r="AD1117" s="2"/>
    </row>
    <row r="1118" spans="1:30">
      <c r="A1118" s="5">
        <v>21156.207200000001</v>
      </c>
      <c r="B1118" s="3">
        <v>-690.70062299999995</v>
      </c>
      <c r="F1118" s="2">
        <v>-121.93030299999999</v>
      </c>
      <c r="G1118" s="2">
        <v>36.785660999999998</v>
      </c>
      <c r="H1118" s="3">
        <v>21187.498624</v>
      </c>
      <c r="I1118" s="3">
        <v>208.941213</v>
      </c>
      <c r="J1118">
        <v>5.666E-3</v>
      </c>
      <c r="K1118">
        <f>VLOOKUP(A1118,Channel_xs_widths!$D$2:$E$279,2,FALSE)</f>
        <v>213.09965513899999</v>
      </c>
      <c r="Q1118" s="5"/>
      <c r="R1118" s="3"/>
      <c r="U1118" s="16"/>
      <c r="V1118" s="2"/>
      <c r="W1118" s="5"/>
      <c r="AB1118" s="3"/>
      <c r="AC1118" s="2"/>
      <c r="AD1118" s="2"/>
    </row>
    <row r="1119" spans="1:30">
      <c r="A1119" s="5">
        <v>21173.4529</v>
      </c>
      <c r="B1119" s="3">
        <v>-690.72247300000004</v>
      </c>
      <c r="F1119" s="2">
        <v>-121.930398</v>
      </c>
      <c r="G1119" s="2">
        <v>36.785525999999997</v>
      </c>
      <c r="H1119" s="3">
        <v>21204.744385000002</v>
      </c>
      <c r="I1119" s="3">
        <v>208.94133299999999</v>
      </c>
      <c r="J1119">
        <v>3.7269999999999998E-3</v>
      </c>
      <c r="K1119" t="e">
        <f>VLOOKUP(A1119,Channel_xs_widths!$D$2:$E$279,2,FALSE)</f>
        <v>#N/A</v>
      </c>
      <c r="Q1119" s="5"/>
      <c r="R1119" s="3"/>
      <c r="U1119" s="16"/>
      <c r="V1119" s="2"/>
      <c r="W1119" s="5"/>
      <c r="AB1119" s="3"/>
      <c r="AC1119" s="2"/>
      <c r="AD1119" s="2"/>
    </row>
    <row r="1120" spans="1:30">
      <c r="A1120" s="5">
        <v>21190.698700000001</v>
      </c>
      <c r="B1120" s="3">
        <v>-690.82917999999995</v>
      </c>
      <c r="F1120" s="2">
        <v>-121.930493</v>
      </c>
      <c r="G1120" s="2">
        <v>36.785390999999997</v>
      </c>
      <c r="H1120" s="3">
        <v>21221.990468</v>
      </c>
      <c r="I1120" s="3">
        <v>208.94143600000001</v>
      </c>
      <c r="J1120">
        <v>1.281E-2</v>
      </c>
      <c r="K1120" t="e">
        <f>VLOOKUP(A1120,Channel_xs_widths!$D$2:$E$279,2,FALSE)</f>
        <v>#N/A</v>
      </c>
      <c r="Q1120" s="5"/>
      <c r="R1120" s="3"/>
      <c r="U1120" s="16"/>
      <c r="V1120" s="2"/>
      <c r="W1120" s="5"/>
      <c r="AB1120" s="3"/>
      <c r="AC1120" s="2"/>
      <c r="AD1120" s="2"/>
    </row>
    <row r="1121" spans="1:30">
      <c r="A1121" s="5">
        <v>21213.692999999999</v>
      </c>
      <c r="B1121" s="3">
        <v>-691.23795600000005</v>
      </c>
      <c r="F1121" s="2">
        <v>-121.930621</v>
      </c>
      <c r="G1121" s="2">
        <v>36.785209999999999</v>
      </c>
      <c r="H1121" s="3">
        <v>21244.988450000001</v>
      </c>
      <c r="I1121" s="3">
        <v>208.94155599999999</v>
      </c>
      <c r="J1121">
        <v>3.5198E-2</v>
      </c>
      <c r="K1121" t="e">
        <f>VLOOKUP(A1121,Channel_xs_widths!$D$2:$E$279,2,FALSE)</f>
        <v>#N/A</v>
      </c>
      <c r="Q1121" s="5"/>
      <c r="R1121" s="3"/>
      <c r="U1121" s="16"/>
      <c r="V1121" s="2"/>
      <c r="W1121" s="5"/>
      <c r="AB1121" s="3"/>
      <c r="AC1121" s="2"/>
      <c r="AD1121" s="2"/>
    </row>
    <row r="1122" spans="1:30">
      <c r="A1122" s="5">
        <v>21225.462</v>
      </c>
      <c r="B1122" s="3">
        <v>-692.05279499999995</v>
      </c>
      <c r="F1122" s="2">
        <v>-121.93069</v>
      </c>
      <c r="G1122" s="2">
        <v>36.785119999999999</v>
      </c>
      <c r="H1122" s="3">
        <v>21256.785588999999</v>
      </c>
      <c r="I1122" s="3">
        <v>211.195066</v>
      </c>
      <c r="J1122">
        <v>4.3790000000000003E-2</v>
      </c>
      <c r="K1122" t="e">
        <f>VLOOKUP(A1122,Channel_xs_widths!$D$2:$E$279,2,FALSE)</f>
        <v>#N/A</v>
      </c>
      <c r="Q1122" s="5"/>
      <c r="R1122" s="3"/>
      <c r="U1122" s="16"/>
      <c r="V1122" s="2"/>
      <c r="W1122" s="5"/>
      <c r="AB1122" s="3"/>
      <c r="AC1122" s="2"/>
      <c r="AD1122" s="2"/>
    </row>
    <row r="1123" spans="1:30">
      <c r="A1123" s="5">
        <v>21232.523399999998</v>
      </c>
      <c r="B1123" s="3">
        <v>-692.06253700000002</v>
      </c>
      <c r="F1123" s="2">
        <v>-121.93073200000001</v>
      </c>
      <c r="G1123" s="2">
        <v>36.785066</v>
      </c>
      <c r="H1123" s="3">
        <v>21263.846976000001</v>
      </c>
      <c r="I1123" s="3">
        <v>211.19512499999999</v>
      </c>
      <c r="J1123">
        <v>2.9153999999999999E-2</v>
      </c>
      <c r="K1123" t="e">
        <f>VLOOKUP(A1123,Channel_xs_widths!$D$2:$E$279,2,FALSE)</f>
        <v>#N/A</v>
      </c>
      <c r="Q1123" s="5"/>
      <c r="R1123" s="3"/>
      <c r="U1123" s="16"/>
      <c r="V1123" s="2"/>
      <c r="W1123" s="5"/>
      <c r="AB1123" s="3"/>
      <c r="AC1123" s="2"/>
      <c r="AD1123" s="2"/>
    </row>
    <row r="1124" spans="1:30">
      <c r="A1124" s="5">
        <v>21260.768899999999</v>
      </c>
      <c r="B1124" s="3">
        <v>-691.02346799999998</v>
      </c>
      <c r="F1124" s="2">
        <v>-121.930899</v>
      </c>
      <c r="G1124" s="2">
        <v>36.784849999999999</v>
      </c>
      <c r="H1124" s="3">
        <v>21292.111615999998</v>
      </c>
      <c r="I1124" s="3">
        <v>211.195235</v>
      </c>
      <c r="J1124">
        <v>1.8069999999999999E-2</v>
      </c>
      <c r="K1124" t="e">
        <f>VLOOKUP(A1124,Channel_xs_widths!$D$2:$E$279,2,FALSE)</f>
        <v>#N/A</v>
      </c>
      <c r="Q1124" s="5"/>
      <c r="R1124" s="3"/>
      <c r="U1124" s="16"/>
      <c r="V1124" s="2"/>
      <c r="W1124" s="5"/>
      <c r="AB1124" s="3"/>
      <c r="AC1124" s="2"/>
      <c r="AD1124" s="2"/>
    </row>
    <row r="1125" spans="1:30">
      <c r="A1125" s="5">
        <v>21289.014500000001</v>
      </c>
      <c r="B1125" s="3">
        <v>-691.04172400000004</v>
      </c>
      <c r="F1125" s="2">
        <v>-121.931066</v>
      </c>
      <c r="G1125" s="2">
        <v>36.784633999999997</v>
      </c>
      <c r="H1125" s="3">
        <v>21320.357177000002</v>
      </c>
      <c r="I1125" s="3">
        <v>211.195412</v>
      </c>
      <c r="J1125">
        <v>7.535E-3</v>
      </c>
      <c r="K1125" t="e">
        <f>VLOOKUP(A1125,Channel_xs_widths!$D$2:$E$279,2,FALSE)</f>
        <v>#N/A</v>
      </c>
      <c r="Q1125" s="5"/>
      <c r="R1125" s="3"/>
      <c r="U1125" s="16"/>
      <c r="V1125" s="2"/>
      <c r="W1125" s="5"/>
      <c r="AB1125" s="3"/>
      <c r="AC1125" s="2"/>
      <c r="AD1125" s="2"/>
    </row>
    <row r="1126" spans="1:30">
      <c r="A1126" s="5">
        <v>21296.0759</v>
      </c>
      <c r="B1126" s="3">
        <v>-691.28949699999998</v>
      </c>
      <c r="F1126" s="2">
        <v>-121.93110799999999</v>
      </c>
      <c r="G1126" s="2">
        <v>36.784579999999998</v>
      </c>
      <c r="H1126" s="3">
        <v>21327.422913999999</v>
      </c>
      <c r="I1126" s="3">
        <v>211.19552200000001</v>
      </c>
      <c r="J1126">
        <v>3.8732999999999997E-2</v>
      </c>
      <c r="K1126" t="e">
        <f>VLOOKUP(A1126,Channel_xs_widths!$D$2:$E$279,2,FALSE)</f>
        <v>#N/A</v>
      </c>
      <c r="Q1126" s="5"/>
      <c r="R1126" s="3"/>
      <c r="U1126" s="16"/>
      <c r="V1126" s="2"/>
      <c r="W1126" s="5"/>
      <c r="AB1126" s="3"/>
      <c r="AC1126" s="2"/>
      <c r="AD1126" s="2"/>
    </row>
    <row r="1127" spans="1:30">
      <c r="A1127" s="5">
        <v>21307.8449</v>
      </c>
      <c r="B1127" s="3">
        <v>-691.77107699999999</v>
      </c>
      <c r="F1127" s="2">
        <v>-121.93117700000001</v>
      </c>
      <c r="G1127" s="2">
        <v>36.784489000000001</v>
      </c>
      <c r="H1127" s="3">
        <v>21339.201752000001</v>
      </c>
      <c r="I1127" s="3">
        <v>211.195581</v>
      </c>
      <c r="J1127">
        <v>3.3898999999999999E-2</v>
      </c>
      <c r="K1127" t="e">
        <f>VLOOKUP(A1127,Channel_xs_widths!$D$2:$E$279,2,FALSE)</f>
        <v>#N/A</v>
      </c>
      <c r="Q1127" s="5"/>
      <c r="R1127" s="3"/>
      <c r="U1127" s="16"/>
      <c r="V1127" s="2"/>
      <c r="W1127" s="5"/>
      <c r="AB1127" s="3"/>
      <c r="AC1127" s="2"/>
      <c r="AD1127" s="2"/>
    </row>
    <row r="1128" spans="1:30">
      <c r="A1128" s="5">
        <v>21336.0321</v>
      </c>
      <c r="B1128" s="3">
        <v>-692.64398200000005</v>
      </c>
      <c r="F1128" s="2">
        <v>-121.9314</v>
      </c>
      <c r="G1128" s="2">
        <v>36.784309</v>
      </c>
      <c r="H1128" s="3">
        <v>21367.402494000002</v>
      </c>
      <c r="I1128" s="3">
        <v>224.17097200000001</v>
      </c>
      <c r="J1128">
        <v>3.0967999999999999E-2</v>
      </c>
      <c r="K1128" t="e">
        <f>VLOOKUP(A1128,Channel_xs_widths!$D$2:$E$279,2,FALSE)</f>
        <v>#N/A</v>
      </c>
      <c r="Q1128" s="5"/>
      <c r="R1128" s="3"/>
      <c r="U1128" s="16"/>
      <c r="V1128" s="2"/>
      <c r="W1128" s="5"/>
      <c r="AB1128" s="3"/>
      <c r="AC1128" s="2"/>
      <c r="AD1128" s="2"/>
    </row>
    <row r="1129" spans="1:30">
      <c r="A1129" s="5">
        <v>21336.0321</v>
      </c>
      <c r="B1129" s="3">
        <v>-692.64398200000005</v>
      </c>
      <c r="F1129" s="2">
        <v>-121.9314</v>
      </c>
      <c r="G1129" s="2">
        <v>36.784309</v>
      </c>
      <c r="H1129" s="3">
        <v>21367.402494000002</v>
      </c>
      <c r="I1129" s="3">
        <v>180</v>
      </c>
      <c r="J1129">
        <v>4.0397000000000002E-2</v>
      </c>
      <c r="K1129" t="e">
        <f>VLOOKUP(A1129,Channel_xs_widths!$D$2:$E$279,2,FALSE)</f>
        <v>#N/A</v>
      </c>
      <c r="Q1129" s="5"/>
      <c r="R1129" s="3"/>
      <c r="U1129" s="16"/>
      <c r="V1129" s="2"/>
      <c r="W1129" s="5"/>
      <c r="AB1129" s="3"/>
      <c r="AC1129" s="2"/>
      <c r="AD1129" s="2"/>
    </row>
    <row r="1130" spans="1:30">
      <c r="A1130" s="5">
        <v>21378.312999999998</v>
      </c>
      <c r="B1130" s="3">
        <v>-694.35199</v>
      </c>
      <c r="F1130" s="2">
        <v>-121.93173400000001</v>
      </c>
      <c r="G1130" s="2">
        <v>36.784039</v>
      </c>
      <c r="H1130" s="3">
        <v>21409.717881</v>
      </c>
      <c r="I1130" s="3">
        <v>224.17122699999999</v>
      </c>
      <c r="J1130">
        <v>4.0397000000000002E-2</v>
      </c>
      <c r="K1130">
        <f>VLOOKUP(A1130,Channel_xs_widths!$D$2:$E$279,2,FALSE)</f>
        <v>360.636709951</v>
      </c>
      <c r="Q1130" s="5"/>
      <c r="R1130" s="3"/>
      <c r="U1130" s="16"/>
      <c r="V1130" s="2"/>
      <c r="W1130" s="5"/>
      <c r="AB1130" s="3"/>
      <c r="AC1130" s="2"/>
      <c r="AD1130" s="2"/>
    </row>
    <row r="1131" spans="1:30">
      <c r="A1131" s="5">
        <v>21378.312999999998</v>
      </c>
      <c r="B1131" s="3">
        <v>-694.35199</v>
      </c>
      <c r="F1131" s="2">
        <v>-121.93173400000001</v>
      </c>
      <c r="G1131" s="2">
        <v>36.784039</v>
      </c>
      <c r="H1131" s="3">
        <v>21409.717881</v>
      </c>
      <c r="I1131" s="3">
        <v>180</v>
      </c>
      <c r="J1131">
        <v>4.2299000000000003E-2</v>
      </c>
      <c r="Q1131" s="5"/>
      <c r="R1131" s="3"/>
      <c r="U1131" s="16"/>
      <c r="V1131" s="2"/>
      <c r="W1131" s="5"/>
      <c r="AB1131" s="3"/>
      <c r="AC1131" s="2"/>
      <c r="AD1131" s="2"/>
    </row>
    <row r="1132" spans="1:30">
      <c r="A1132" s="5">
        <v>21406.5003</v>
      </c>
      <c r="B1132" s="3">
        <v>-695.54427099999998</v>
      </c>
      <c r="F1132" s="2">
        <v>-121.931956</v>
      </c>
      <c r="G1132" s="2">
        <v>36.783859</v>
      </c>
      <c r="H1132" s="3">
        <v>21437.930391999998</v>
      </c>
      <c r="I1132" s="3">
        <v>224.171482</v>
      </c>
      <c r="J1132">
        <v>3.2655999999999998E-2</v>
      </c>
      <c r="K1132" t="e">
        <f>VLOOKUP(A1132,Channel_xs_widths!$D$2:$E$279,2,FALSE)</f>
        <v>#N/A</v>
      </c>
      <c r="Q1132" s="5"/>
      <c r="R1132" s="3"/>
      <c r="U1132" s="16"/>
      <c r="V1132" s="2"/>
      <c r="W1132" s="5"/>
      <c r="AB1132" s="3"/>
      <c r="AC1132" s="2"/>
      <c r="AD1132" s="2"/>
    </row>
    <row r="1133" spans="1:30">
      <c r="A1133" s="5">
        <v>21420.594000000001</v>
      </c>
      <c r="B1133" s="3">
        <v>-695.73272699999995</v>
      </c>
      <c r="F1133" s="2">
        <v>-121.932068</v>
      </c>
      <c r="G1133" s="2">
        <v>36.783768000000002</v>
      </c>
      <c r="H1133" s="3">
        <v>21452.025317</v>
      </c>
      <c r="I1133" s="3">
        <v>224.17163500000001</v>
      </c>
      <c r="J1133">
        <v>1.3372E-2</v>
      </c>
      <c r="K1133" t="e">
        <f>VLOOKUP(A1133,Channel_xs_widths!$D$2:$E$279,2,FALSE)</f>
        <v>#N/A</v>
      </c>
      <c r="Q1133" s="5"/>
      <c r="R1133" s="3"/>
      <c r="U1133" s="16"/>
      <c r="V1133" s="2"/>
      <c r="W1133" s="5"/>
      <c r="AB1133" s="3"/>
      <c r="AC1133" s="2"/>
      <c r="AD1133" s="2"/>
    </row>
    <row r="1134" spans="1:30">
      <c r="A1134" s="5">
        <v>21420.594000000001</v>
      </c>
      <c r="B1134" s="3">
        <v>-695.73272699999995</v>
      </c>
      <c r="F1134" s="2">
        <v>-121.932068</v>
      </c>
      <c r="G1134" s="2">
        <v>36.783768000000002</v>
      </c>
      <c r="H1134" s="3">
        <v>21452.025317</v>
      </c>
      <c r="I1134" s="3">
        <v>180</v>
      </c>
      <c r="J1134">
        <v>2.7566E-2</v>
      </c>
      <c r="K1134" t="e">
        <f>VLOOKUP(A1134,Channel_xs_widths!$D$2:$E$279,2,FALSE)</f>
        <v>#N/A</v>
      </c>
      <c r="Q1134" s="5"/>
      <c r="R1134" s="3"/>
      <c r="U1134" s="16"/>
      <c r="V1134" s="2"/>
      <c r="W1134" s="5"/>
      <c r="AB1134" s="3"/>
      <c r="AC1134" s="2"/>
      <c r="AD1134" s="2"/>
    </row>
    <row r="1135" spans="1:30">
      <c r="A1135" s="5">
        <v>21462.875</v>
      </c>
      <c r="B1135" s="3">
        <v>-696.89825399999995</v>
      </c>
      <c r="F1135" s="2">
        <v>-121.932402</v>
      </c>
      <c r="G1135" s="2">
        <v>36.783498000000002</v>
      </c>
      <c r="H1135" s="3">
        <v>21494.32242</v>
      </c>
      <c r="I1135" s="3">
        <v>224.17183900000001</v>
      </c>
      <c r="J1135">
        <v>2.7566E-2</v>
      </c>
      <c r="K1135" t="e">
        <f>VLOOKUP(A1135,Channel_xs_widths!$D$2:$E$279,2,FALSE)</f>
        <v>#N/A</v>
      </c>
      <c r="Q1135" s="5"/>
      <c r="R1135" s="3"/>
      <c r="U1135" s="16"/>
      <c r="V1135" s="2"/>
      <c r="W1135" s="5"/>
      <c r="AB1135" s="3"/>
      <c r="AC1135" s="2"/>
      <c r="AD1135" s="2"/>
    </row>
    <row r="1136" spans="1:30">
      <c r="A1136" s="5">
        <v>21462.875</v>
      </c>
      <c r="B1136" s="3">
        <v>-696.89825399999995</v>
      </c>
      <c r="F1136" s="2">
        <v>-121.932402</v>
      </c>
      <c r="G1136" s="2">
        <v>36.783498000000002</v>
      </c>
      <c r="H1136" s="3">
        <v>21494.32242</v>
      </c>
      <c r="I1136" s="3">
        <v>180</v>
      </c>
      <c r="J1136">
        <v>2.0910999999999999E-2</v>
      </c>
      <c r="K1136" t="e">
        <f>VLOOKUP(A1136,Channel_xs_widths!$D$2:$E$279,2,FALSE)</f>
        <v>#N/A</v>
      </c>
      <c r="Q1136" s="5"/>
      <c r="R1136" s="3"/>
      <c r="U1136" s="16"/>
      <c r="V1136" s="2"/>
      <c r="W1136" s="5"/>
      <c r="AB1136" s="3"/>
      <c r="AC1136" s="2"/>
      <c r="AD1136" s="2"/>
    </row>
    <row r="1137" spans="1:30">
      <c r="A1137" s="5">
        <v>21491.062399999999</v>
      </c>
      <c r="B1137" s="3">
        <v>-696.30883800000004</v>
      </c>
      <c r="F1137" s="2">
        <v>-121.932624</v>
      </c>
      <c r="G1137" s="2">
        <v>36.783318000000001</v>
      </c>
      <c r="H1137" s="3">
        <v>21522.515982000001</v>
      </c>
      <c r="I1137" s="3">
        <v>224.17209399999999</v>
      </c>
      <c r="J1137">
        <v>9.0930000000000004E-3</v>
      </c>
      <c r="K1137" t="e">
        <f>VLOOKUP(A1137,Channel_xs_widths!$D$2:$E$279,2,FALSE)</f>
        <v>#N/A</v>
      </c>
      <c r="Q1137" s="5"/>
      <c r="R1137" s="3"/>
      <c r="U1137" s="16"/>
      <c r="V1137" s="2"/>
      <c r="W1137" s="5"/>
      <c r="AB1137" s="3"/>
      <c r="AC1137" s="2"/>
      <c r="AD1137" s="2"/>
    </row>
    <row r="1138" spans="1:30">
      <c r="A1138" s="5">
        <v>21505.1561</v>
      </c>
      <c r="B1138" s="3">
        <v>-696.51379399999996</v>
      </c>
      <c r="F1138" s="2">
        <v>-121.93273600000001</v>
      </c>
      <c r="G1138" s="2">
        <v>36.783228000000001</v>
      </c>
      <c r="H1138" s="3">
        <v>21536.611183000001</v>
      </c>
      <c r="I1138" s="3">
        <v>224.172247</v>
      </c>
      <c r="J1138">
        <v>2.4591999999999999E-2</v>
      </c>
      <c r="K1138" t="e">
        <f>VLOOKUP(A1138,Channel_xs_widths!$D$2:$E$279,2,FALSE)</f>
        <v>#N/A</v>
      </c>
      <c r="Q1138" s="5"/>
      <c r="R1138" s="3"/>
      <c r="U1138" s="16"/>
      <c r="V1138" s="2"/>
      <c r="W1138" s="5"/>
      <c r="AB1138" s="3"/>
      <c r="AC1138" s="2"/>
      <c r="AD1138" s="2"/>
    </row>
    <row r="1139" spans="1:30">
      <c r="A1139" s="5">
        <v>21547.437300000001</v>
      </c>
      <c r="B1139" s="3">
        <v>-697.69519000000003</v>
      </c>
      <c r="F1139" s="2">
        <v>-121.933069</v>
      </c>
      <c r="G1139" s="2">
        <v>36.782957000000003</v>
      </c>
      <c r="H1139" s="3">
        <v>21578.908866000002</v>
      </c>
      <c r="I1139" s="3">
        <v>224.172451</v>
      </c>
      <c r="J1139">
        <v>2.7941000000000001E-2</v>
      </c>
      <c r="K1139" t="e">
        <f>VLOOKUP(A1139,Channel_xs_widths!$D$2:$E$279,2,FALSE)</f>
        <v>#N/A</v>
      </c>
      <c r="Q1139" s="5"/>
      <c r="R1139" s="3"/>
      <c r="U1139" s="16"/>
      <c r="V1139" s="2"/>
      <c r="W1139" s="5"/>
      <c r="AB1139" s="3"/>
      <c r="AC1139" s="2"/>
      <c r="AD1139" s="2"/>
    </row>
    <row r="1140" spans="1:30">
      <c r="A1140" s="5">
        <v>21547.437300000001</v>
      </c>
      <c r="B1140" s="3">
        <v>-697.69519000000003</v>
      </c>
      <c r="F1140" s="2">
        <v>-121.933069</v>
      </c>
      <c r="G1140" s="2">
        <v>36.782957000000003</v>
      </c>
      <c r="H1140" s="3">
        <v>21578.908866000002</v>
      </c>
      <c r="I1140" s="3">
        <v>180</v>
      </c>
      <c r="J1140">
        <v>7.3688000000000003E-2</v>
      </c>
      <c r="K1140" t="e">
        <f>VLOOKUP(A1140,Channel_xs_widths!$D$2:$E$279,2,FALSE)</f>
        <v>#N/A</v>
      </c>
      <c r="Q1140" s="5"/>
      <c r="R1140" s="3"/>
      <c r="U1140" s="16"/>
      <c r="V1140" s="2"/>
      <c r="W1140" s="5"/>
      <c r="AB1140" s="3"/>
      <c r="AC1140" s="2"/>
      <c r="AD1140" s="2"/>
    </row>
    <row r="1141" spans="1:30">
      <c r="A1141" s="5">
        <v>21561.530999999999</v>
      </c>
      <c r="B1141" s="3">
        <v>-698.73372400000005</v>
      </c>
      <c r="F1141" s="2">
        <v>-121.933181</v>
      </c>
      <c r="G1141" s="2">
        <v>36.782867000000003</v>
      </c>
      <c r="H1141" s="3">
        <v>21593.040820999999</v>
      </c>
      <c r="I1141" s="3">
        <v>224.17265499999999</v>
      </c>
      <c r="J1141">
        <v>8.4377999999999995E-2</v>
      </c>
      <c r="K1141">
        <f>VLOOKUP(A1141,Channel_xs_widths!$D$2:$E$279,2,FALSE)</f>
        <v>311.62628650699997</v>
      </c>
      <c r="Q1141" s="5"/>
      <c r="R1141" s="3"/>
      <c r="U1141" s="16"/>
      <c r="V1141" s="2"/>
      <c r="W1141" s="5"/>
      <c r="AB1141" s="3"/>
      <c r="AC1141" s="2"/>
      <c r="AD1141" s="2"/>
    </row>
    <row r="1142" spans="1:30">
      <c r="A1142" s="5">
        <v>21585.833200000001</v>
      </c>
      <c r="B1142" s="3">
        <v>-700.93494899999996</v>
      </c>
      <c r="F1142" s="2">
        <v>-121.933403</v>
      </c>
      <c r="G1142" s="2">
        <v>36.782741000000001</v>
      </c>
      <c r="H1142" s="3">
        <v>21617.442492999999</v>
      </c>
      <c r="I1142" s="3">
        <v>234.191959</v>
      </c>
      <c r="J1142">
        <v>7.7498999999999998E-2</v>
      </c>
      <c r="K1142" t="e">
        <f>VLOOKUP(A1142,Channel_xs_widths!$D$2:$E$279,2,FALSE)</f>
        <v>#N/A</v>
      </c>
      <c r="Q1142" s="5"/>
      <c r="R1142" s="3"/>
      <c r="U1142" s="16"/>
      <c r="V1142" s="2"/>
      <c r="W1142" s="5"/>
      <c r="AB1142" s="3"/>
      <c r="AC1142" s="2"/>
      <c r="AD1142" s="2"/>
    </row>
    <row r="1143" spans="1:30">
      <c r="A1143" s="5">
        <v>21596.248500000002</v>
      </c>
      <c r="B1143" s="3">
        <v>-701.42429900000002</v>
      </c>
      <c r="F1143" s="2">
        <v>-121.933499</v>
      </c>
      <c r="G1143" s="2">
        <v>36.782687000000003</v>
      </c>
      <c r="H1143" s="3">
        <v>21627.869213000002</v>
      </c>
      <c r="I1143" s="3">
        <v>234.19208800000001</v>
      </c>
      <c r="J1143">
        <v>3.4771000000000003E-2</v>
      </c>
      <c r="K1143" t="e">
        <f>VLOOKUP(A1143,Channel_xs_widths!$D$2:$E$279,2,FALSE)</f>
        <v>#N/A</v>
      </c>
      <c r="Q1143" s="5"/>
      <c r="R1143" s="3"/>
      <c r="U1143" s="16"/>
      <c r="V1143" s="2"/>
      <c r="W1143" s="5"/>
      <c r="AB1143" s="3"/>
      <c r="AC1143" s="2"/>
      <c r="AD1143" s="2"/>
    </row>
    <row r="1144" spans="1:30">
      <c r="A1144" s="5">
        <v>21622.286599999999</v>
      </c>
      <c r="B1144" s="3">
        <v>-702.20245399999999</v>
      </c>
      <c r="F1144" s="2">
        <v>-121.93373699999999</v>
      </c>
      <c r="G1144" s="2">
        <v>36.782552000000003</v>
      </c>
      <c r="H1144" s="3">
        <v>21653.918934000001</v>
      </c>
      <c r="I1144" s="3">
        <v>234.19222300000001</v>
      </c>
      <c r="J1144">
        <v>1.9980999999999999E-2</v>
      </c>
      <c r="K1144" t="e">
        <f>VLOOKUP(A1144,Channel_xs_widths!$D$2:$E$279,2,FALSE)</f>
        <v>#N/A</v>
      </c>
      <c r="Q1144" s="5"/>
      <c r="R1144" s="3"/>
      <c r="U1144" s="16"/>
      <c r="V1144" s="2"/>
      <c r="W1144" s="5"/>
      <c r="AB1144" s="3"/>
      <c r="AC1144" s="2"/>
      <c r="AD1144" s="2"/>
    </row>
    <row r="1145" spans="1:30">
      <c r="A1145" s="5">
        <v>21648.324700000001</v>
      </c>
      <c r="B1145" s="3">
        <v>-702.46481800000004</v>
      </c>
      <c r="F1145" s="2">
        <v>-121.933976</v>
      </c>
      <c r="G1145" s="2">
        <v>36.782417000000002</v>
      </c>
      <c r="H1145" s="3">
        <v>21679.958381</v>
      </c>
      <c r="I1145" s="3">
        <v>234.19241600000001</v>
      </c>
      <c r="J1145">
        <v>8.914E-3</v>
      </c>
      <c r="K1145" t="e">
        <f>VLOOKUP(A1145,Channel_xs_widths!$D$2:$E$279,2,FALSE)</f>
        <v>#N/A</v>
      </c>
      <c r="Q1145" s="5"/>
      <c r="R1145" s="3"/>
      <c r="U1145" s="16"/>
      <c r="V1145" s="2"/>
      <c r="W1145" s="5"/>
      <c r="AB1145" s="3"/>
      <c r="AC1145" s="2"/>
      <c r="AD1145" s="2"/>
    </row>
    <row r="1146" spans="1:30">
      <c r="A1146" s="5">
        <v>21658.7399</v>
      </c>
      <c r="B1146" s="3">
        <v>-702.52739299999996</v>
      </c>
      <c r="F1146" s="2">
        <v>-121.934071</v>
      </c>
      <c r="G1146" s="2">
        <v>36.782361999999999</v>
      </c>
      <c r="H1146" s="3">
        <v>21690.373826999999</v>
      </c>
      <c r="I1146" s="3">
        <v>234.19255100000001</v>
      </c>
      <c r="J1146">
        <v>1.9154999999999998E-2</v>
      </c>
      <c r="K1146" t="e">
        <f>VLOOKUP(A1146,Channel_xs_widths!$D$2:$E$279,2,FALSE)</f>
        <v>#N/A</v>
      </c>
      <c r="Q1146" s="5"/>
      <c r="R1146" s="3"/>
      <c r="U1146" s="16"/>
      <c r="V1146" s="2"/>
      <c r="W1146" s="5"/>
      <c r="AB1146" s="3"/>
      <c r="AC1146" s="2"/>
      <c r="AD1146" s="2"/>
    </row>
    <row r="1147" spans="1:30">
      <c r="A1147" s="5">
        <v>21683.0422</v>
      </c>
      <c r="B1147" s="3">
        <v>-701.79980499999999</v>
      </c>
      <c r="F1147" s="2">
        <v>-121.93429399999999</v>
      </c>
      <c r="G1147" s="2">
        <v>36.782235999999997</v>
      </c>
      <c r="H1147" s="3">
        <v>21714.687002999999</v>
      </c>
      <c r="I1147" s="3">
        <v>234.192679</v>
      </c>
      <c r="J1147">
        <v>5.8021999999999997E-2</v>
      </c>
      <c r="K1147" t="e">
        <f>VLOOKUP(A1147,Channel_xs_widths!$D$2:$E$279,2,FALSE)</f>
        <v>#N/A</v>
      </c>
      <c r="Q1147" s="5"/>
      <c r="R1147" s="3"/>
      <c r="U1147" s="16"/>
      <c r="V1147" s="2"/>
      <c r="W1147" s="5"/>
      <c r="AB1147" s="3"/>
      <c r="AC1147" s="2"/>
      <c r="AD1147" s="2"/>
    </row>
    <row r="1148" spans="1:30">
      <c r="A1148" s="5">
        <v>21697.135999999999</v>
      </c>
      <c r="B1148" s="3">
        <v>-700.29956100000004</v>
      </c>
      <c r="F1148" s="2">
        <v>-121.934405</v>
      </c>
      <c r="G1148" s="2">
        <v>36.782145999999997</v>
      </c>
      <c r="H1148" s="3">
        <v>21728.860431000001</v>
      </c>
      <c r="I1148" s="3">
        <v>224.17367100000001</v>
      </c>
      <c r="J1148">
        <v>0.106447</v>
      </c>
      <c r="K1148" t="e">
        <f>VLOOKUP(A1148,Channel_xs_widths!$D$2:$E$279,2,FALSE)</f>
        <v>#N/A</v>
      </c>
      <c r="Q1148" s="5"/>
      <c r="R1148" s="3"/>
      <c r="U1148" s="16"/>
      <c r="V1148" s="2"/>
      <c r="W1148" s="5"/>
      <c r="AB1148" s="3"/>
      <c r="AC1148" s="2"/>
      <c r="AD1148" s="2"/>
    </row>
    <row r="1149" spans="1:30">
      <c r="A1149" s="5">
        <v>21697.135999999999</v>
      </c>
      <c r="B1149" s="3">
        <v>-700.29956100000004</v>
      </c>
      <c r="F1149" s="2">
        <v>-121.934405</v>
      </c>
      <c r="G1149" s="2">
        <v>36.782145999999997</v>
      </c>
      <c r="H1149" s="3">
        <v>21728.860431000001</v>
      </c>
      <c r="I1149" s="3">
        <v>180</v>
      </c>
      <c r="J1149">
        <v>0.107973</v>
      </c>
      <c r="K1149" t="e">
        <f>VLOOKUP(A1149,Channel_xs_widths!$D$2:$E$279,2,FALSE)</f>
        <v>#N/A</v>
      </c>
      <c r="Q1149" s="5"/>
      <c r="R1149" s="3"/>
      <c r="U1149" s="16"/>
      <c r="V1149" s="2"/>
      <c r="W1149" s="5"/>
      <c r="AB1149" s="3"/>
      <c r="AC1149" s="2"/>
      <c r="AD1149" s="2"/>
    </row>
    <row r="1150" spans="1:30">
      <c r="A1150" s="5">
        <v>21739.4175</v>
      </c>
      <c r="B1150" s="3">
        <v>-704.86480700000004</v>
      </c>
      <c r="F1150" s="2">
        <v>-121.93473899999999</v>
      </c>
      <c r="G1150" s="2">
        <v>36.781875999999997</v>
      </c>
      <c r="H1150" s="3">
        <v>21771.387634999999</v>
      </c>
      <c r="I1150" s="3">
        <v>224.17387500000001</v>
      </c>
      <c r="J1150">
        <v>0.107973</v>
      </c>
      <c r="K1150" t="e">
        <f>VLOOKUP(A1150,Channel_xs_widths!$D$2:$E$279,2,FALSE)</f>
        <v>#N/A</v>
      </c>
      <c r="Q1150" s="5"/>
      <c r="R1150" s="3"/>
      <c r="U1150" s="16"/>
      <c r="V1150" s="2"/>
      <c r="W1150" s="5"/>
      <c r="AB1150" s="3"/>
      <c r="AC1150" s="2"/>
      <c r="AD1150" s="2"/>
    </row>
    <row r="1151" spans="1:30">
      <c r="A1151" s="5">
        <v>21739.4175</v>
      </c>
      <c r="B1151" s="3">
        <v>-704.86480700000004</v>
      </c>
      <c r="F1151" s="2">
        <v>-121.93473899999999</v>
      </c>
      <c r="G1151" s="2">
        <v>36.781875999999997</v>
      </c>
      <c r="H1151" s="3">
        <v>21771.387634999999</v>
      </c>
      <c r="I1151" s="3">
        <v>180</v>
      </c>
      <c r="J1151">
        <v>5.2306999999999999E-2</v>
      </c>
      <c r="K1151" t="e">
        <f>VLOOKUP(A1151,Channel_xs_widths!$D$2:$E$279,2,FALSE)</f>
        <v>#N/A</v>
      </c>
      <c r="Q1151" s="5"/>
      <c r="R1151" s="3"/>
      <c r="U1151" s="16"/>
      <c r="V1151" s="2"/>
      <c r="W1151" s="5"/>
      <c r="AB1151" s="3"/>
      <c r="AC1151" s="2"/>
      <c r="AD1151" s="2"/>
    </row>
    <row r="1152" spans="1:30">
      <c r="A1152" s="5">
        <v>21767.605200000002</v>
      </c>
      <c r="B1152" s="3">
        <v>-703.39038100000005</v>
      </c>
      <c r="F1152" s="2">
        <v>-121.934962</v>
      </c>
      <c r="G1152" s="2">
        <v>36.781695999999997</v>
      </c>
      <c r="H1152" s="3">
        <v>21799.613848000001</v>
      </c>
      <c r="I1152" s="3">
        <v>224.17412999999999</v>
      </c>
      <c r="J1152">
        <v>2.4986999999999999E-2</v>
      </c>
      <c r="K1152">
        <f>VLOOKUP(A1152,Channel_xs_widths!$D$2:$E$279,2,FALSE)</f>
        <v>363.708118254</v>
      </c>
      <c r="Q1152" s="5"/>
      <c r="R1152" s="3"/>
      <c r="U1152" s="16"/>
      <c r="V1152" s="2"/>
      <c r="W1152" s="5"/>
      <c r="AB1152" s="3"/>
      <c r="AC1152" s="2"/>
      <c r="AD1152" s="2"/>
    </row>
    <row r="1153" spans="1:30">
      <c r="A1153" s="5">
        <v>21778.0825</v>
      </c>
      <c r="B1153" s="3">
        <v>-703.89869499999998</v>
      </c>
      <c r="F1153" s="2">
        <v>-121.935073</v>
      </c>
      <c r="G1153" s="2">
        <v>36.781664999999997</v>
      </c>
      <c r="H1153" s="3">
        <v>21810.103492999999</v>
      </c>
      <c r="I1153" s="3">
        <v>250.81422699999999</v>
      </c>
      <c r="J1153">
        <v>7.3285000000000003E-2</v>
      </c>
      <c r="K1153" t="e">
        <f>VLOOKUP(A1153,Channel_xs_widths!$D$2:$E$279,2,FALSE)</f>
        <v>#N/A</v>
      </c>
      <c r="Q1153" s="5"/>
      <c r="R1153" s="3"/>
      <c r="U1153" s="16"/>
      <c r="V1153" s="2"/>
      <c r="W1153" s="5"/>
      <c r="AB1153" s="3"/>
      <c r="AC1153" s="2"/>
      <c r="AD1153" s="2"/>
    </row>
    <row r="1154" spans="1:30">
      <c r="A1154" s="5">
        <v>21799.037100000001</v>
      </c>
      <c r="B1154" s="3">
        <v>-705.69388800000002</v>
      </c>
      <c r="F1154" s="2">
        <v>-121.93529599999999</v>
      </c>
      <c r="G1154" s="2">
        <v>36.781604999999999</v>
      </c>
      <c r="H1154" s="3">
        <v>21831.134903999999</v>
      </c>
      <c r="I1154" s="3">
        <v>250.81433799999999</v>
      </c>
      <c r="J1154">
        <v>8.3097000000000004E-2</v>
      </c>
      <c r="K1154" t="e">
        <f>VLOOKUP(A1154,Channel_xs_widths!$D$2:$E$279,2,FALSE)</f>
        <v>#N/A</v>
      </c>
      <c r="Q1154" s="5"/>
      <c r="R1154" s="3"/>
      <c r="U1154" s="16"/>
      <c r="V1154" s="2"/>
      <c r="W1154" s="5"/>
      <c r="AB1154" s="3"/>
      <c r="AC1154" s="2"/>
      <c r="AD1154" s="2"/>
    </row>
    <row r="1155" spans="1:30">
      <c r="A1155" s="5">
        <v>21809.514500000001</v>
      </c>
      <c r="B1155" s="3">
        <v>-706.51058599999999</v>
      </c>
      <c r="F1155" s="2">
        <v>-121.935407</v>
      </c>
      <c r="G1155" s="2">
        <v>36.781574999999997</v>
      </c>
      <c r="H1155" s="3">
        <v>21841.644018999999</v>
      </c>
      <c r="I1155" s="3">
        <v>250.814449</v>
      </c>
      <c r="J1155">
        <v>7.2378999999999999E-2</v>
      </c>
      <c r="K1155" t="e">
        <f>VLOOKUP(A1155,Channel_xs_widths!$D$2:$E$279,2,FALSE)</f>
        <v>#N/A</v>
      </c>
      <c r="Q1155" s="5"/>
      <c r="R1155" s="3"/>
      <c r="U1155" s="16"/>
      <c r="V1155" s="2"/>
      <c r="W1155" s="5"/>
      <c r="AB1155" s="3"/>
      <c r="AC1155" s="2"/>
      <c r="AD1155" s="2"/>
    </row>
    <row r="1156" spans="1:30">
      <c r="A1156" s="5">
        <v>21840.946499999998</v>
      </c>
      <c r="B1156" s="3">
        <v>-708.72722699999997</v>
      </c>
      <c r="F1156" s="2">
        <v>-121.93574099999999</v>
      </c>
      <c r="G1156" s="2">
        <v>36.781485000000004</v>
      </c>
      <c r="H1156" s="3">
        <v>21873.1541</v>
      </c>
      <c r="I1156" s="3">
        <v>250.81459599999999</v>
      </c>
      <c r="J1156">
        <v>6.4153000000000002E-2</v>
      </c>
      <c r="K1156" t="e">
        <f>VLOOKUP(A1156,Channel_xs_widths!$D$2:$E$279,2,FALSE)</f>
        <v>#N/A</v>
      </c>
      <c r="Q1156" s="5"/>
      <c r="R1156" s="3"/>
      <c r="U1156" s="16"/>
      <c r="V1156" s="2"/>
      <c r="W1156" s="5"/>
      <c r="AB1156" s="3"/>
      <c r="AC1156" s="2"/>
      <c r="AD1156" s="2"/>
    </row>
    <row r="1157" spans="1:30">
      <c r="A1157" s="5">
        <v>21861.9012</v>
      </c>
      <c r="B1157" s="3">
        <v>-709.87133800000004</v>
      </c>
      <c r="F1157" s="2">
        <v>-121.935963</v>
      </c>
      <c r="G1157" s="2">
        <v>36.781424999999999</v>
      </c>
      <c r="H1157" s="3">
        <v>21894.140005000001</v>
      </c>
      <c r="I1157" s="3">
        <v>250.81478100000001</v>
      </c>
      <c r="J1157">
        <v>9.8624000000000003E-2</v>
      </c>
      <c r="K1157" t="e">
        <f>VLOOKUP(A1157,Channel_xs_widths!$D$2:$E$279,2,FALSE)</f>
        <v>#N/A</v>
      </c>
      <c r="Q1157" s="5"/>
      <c r="R1157" s="3"/>
      <c r="U1157" s="16"/>
      <c r="V1157" s="2"/>
      <c r="W1157" s="5"/>
      <c r="AB1157" s="3"/>
      <c r="AC1157" s="2"/>
      <c r="AD1157" s="2"/>
    </row>
    <row r="1158" spans="1:30">
      <c r="A1158" s="5">
        <v>21872.144</v>
      </c>
      <c r="B1158" s="3">
        <v>-711.80404699999997</v>
      </c>
      <c r="F1158" s="2">
        <v>-121.936075</v>
      </c>
      <c r="G1158" s="2">
        <v>36.781402999999997</v>
      </c>
      <c r="H1158" s="3">
        <v>21904.563566000001</v>
      </c>
      <c r="I1158" s="3">
        <v>255.237954</v>
      </c>
      <c r="J1158">
        <v>7.4700000000000003E-2</v>
      </c>
      <c r="K1158" t="e">
        <f>VLOOKUP(A1158,Channel_xs_widths!$D$2:$E$279,2,FALSE)</f>
        <v>#N/A</v>
      </c>
      <c r="Q1158" s="5"/>
      <c r="R1158" s="3"/>
      <c r="U1158" s="16"/>
      <c r="V1158" s="2"/>
      <c r="W1158" s="5"/>
      <c r="AB1158" s="3"/>
      <c r="AC1158" s="2"/>
      <c r="AD1158" s="2"/>
    </row>
    <row r="1159" spans="1:30">
      <c r="A1159" s="5">
        <v>21902.872500000001</v>
      </c>
      <c r="B1159" s="3">
        <v>-712.93188499999997</v>
      </c>
      <c r="F1159" s="2">
        <v>-121.936409</v>
      </c>
      <c r="G1159" s="2">
        <v>36.781334999999999</v>
      </c>
      <c r="H1159" s="3">
        <v>21935.312717000001</v>
      </c>
      <c r="I1159" s="3">
        <v>255.23809600000001</v>
      </c>
      <c r="J1159">
        <v>3.6703E-2</v>
      </c>
      <c r="K1159" t="e">
        <f>VLOOKUP(A1159,Channel_xs_widths!$D$2:$E$279,2,FALSE)</f>
        <v>#N/A</v>
      </c>
      <c r="Q1159" s="5"/>
      <c r="R1159" s="3"/>
      <c r="U1159" s="16"/>
      <c r="V1159" s="2"/>
      <c r="W1159" s="5"/>
      <c r="AB1159" s="3"/>
      <c r="AC1159" s="2"/>
      <c r="AD1159" s="2"/>
    </row>
    <row r="1160" spans="1:30">
      <c r="A1160" s="5">
        <v>21902.872500000001</v>
      </c>
      <c r="B1160" s="3">
        <v>-712.93188499999997</v>
      </c>
      <c r="F1160" s="2">
        <v>-121.936409</v>
      </c>
      <c r="G1160" s="2">
        <v>36.781334999999999</v>
      </c>
      <c r="H1160" s="3">
        <v>21935.312717000001</v>
      </c>
      <c r="I1160" s="3">
        <v>180</v>
      </c>
      <c r="J1160">
        <v>5.8187999999999997E-2</v>
      </c>
      <c r="K1160" t="e">
        <f>VLOOKUP(A1160,Channel_xs_widths!$D$2:$E$279,2,FALSE)</f>
        <v>#N/A</v>
      </c>
      <c r="Q1160" s="5"/>
      <c r="R1160" s="3"/>
      <c r="U1160" s="16"/>
      <c r="V1160" s="2"/>
      <c r="W1160" s="5"/>
      <c r="AB1160" s="3"/>
      <c r="AC1160" s="2"/>
      <c r="AD1160" s="2"/>
    </row>
    <row r="1161" spans="1:30">
      <c r="A1161" s="5">
        <v>21933.600900000001</v>
      </c>
      <c r="B1161" s="3">
        <v>-714.71991000000003</v>
      </c>
      <c r="F1161" s="2">
        <v>-121.93674300000001</v>
      </c>
      <c r="G1161" s="2">
        <v>36.781267</v>
      </c>
      <c r="H1161" s="3">
        <v>21966.093177999999</v>
      </c>
      <c r="I1161" s="3">
        <v>255.23830899999999</v>
      </c>
      <c r="J1161">
        <v>4.9069000000000002E-2</v>
      </c>
      <c r="K1161" t="e">
        <f>VLOOKUP(A1161,Channel_xs_widths!$D$2:$E$279,2,FALSE)</f>
        <v>#N/A</v>
      </c>
      <c r="Q1161" s="5"/>
      <c r="R1161" s="3"/>
      <c r="U1161" s="16"/>
      <c r="V1161" s="2"/>
      <c r="W1161" s="5"/>
      <c r="AB1161" s="3"/>
      <c r="AC1161" s="2"/>
      <c r="AD1161" s="2"/>
    </row>
    <row r="1162" spans="1:30">
      <c r="A1162" s="5">
        <v>21943.843799999999</v>
      </c>
      <c r="B1162" s="3">
        <v>-714.94230100000004</v>
      </c>
      <c r="F1162" s="2">
        <v>-121.936854</v>
      </c>
      <c r="G1162" s="2">
        <v>36.781244999999998</v>
      </c>
      <c r="H1162" s="3">
        <v>21976.338425000002</v>
      </c>
      <c r="I1162" s="3">
        <v>255.238451</v>
      </c>
      <c r="J1162">
        <v>2.2204999999999999E-2</v>
      </c>
      <c r="K1162" t="e">
        <f>VLOOKUP(A1162,Channel_xs_widths!$D$2:$E$279,2,FALSE)</f>
        <v>#N/A</v>
      </c>
      <c r="Q1162" s="5"/>
      <c r="R1162" s="3"/>
      <c r="U1162" s="16"/>
      <c r="V1162" s="2"/>
      <c r="W1162" s="5"/>
      <c r="AB1162" s="3"/>
      <c r="AC1162" s="2"/>
      <c r="AD1162" s="2"/>
    </row>
    <row r="1163" spans="1:30">
      <c r="A1163" s="5">
        <v>21963.914400000001</v>
      </c>
      <c r="B1163" s="3">
        <v>-715.39301399999999</v>
      </c>
      <c r="F1163" s="2">
        <v>-121.937077</v>
      </c>
      <c r="G1163" s="2">
        <v>36.781219</v>
      </c>
      <c r="H1163" s="3">
        <v>21996.414135999999</v>
      </c>
      <c r="I1163" s="3">
        <v>261.18058600000001</v>
      </c>
      <c r="J1163">
        <v>4.9984000000000001E-2</v>
      </c>
      <c r="K1163">
        <f>VLOOKUP(A1163,Channel_xs_widths!$D$2:$E$279,2,FALSE)</f>
        <v>378.80120936399999</v>
      </c>
      <c r="Q1163" s="5"/>
      <c r="R1163" s="3"/>
      <c r="U1163" s="16"/>
      <c r="V1163" s="2"/>
      <c r="W1163" s="5"/>
      <c r="AB1163" s="3"/>
      <c r="AC1163" s="2"/>
      <c r="AD1163" s="2"/>
    </row>
    <row r="1164" spans="1:30">
      <c r="A1164" s="5">
        <v>21994.020400000001</v>
      </c>
      <c r="B1164" s="3">
        <v>-717.45030899999995</v>
      </c>
      <c r="F1164" s="2">
        <v>-121.93741</v>
      </c>
      <c r="G1164" s="2">
        <v>36.781180999999997</v>
      </c>
      <c r="H1164" s="3">
        <v>22026.590335000001</v>
      </c>
      <c r="I1164" s="3">
        <v>261.18075700000003</v>
      </c>
      <c r="J1164">
        <v>7.7896000000000007E-2</v>
      </c>
      <c r="K1164" t="e">
        <f>VLOOKUP(A1164,Channel_xs_widths!$D$2:$E$279,2,FALSE)</f>
        <v>#N/A</v>
      </c>
      <c r="Q1164" s="5"/>
      <c r="R1164" s="3"/>
      <c r="U1164" s="16"/>
      <c r="V1164" s="2"/>
      <c r="W1164" s="5"/>
      <c r="AB1164" s="3"/>
      <c r="AC1164" s="2"/>
      <c r="AD1164" s="2"/>
    </row>
    <row r="1165" spans="1:30">
      <c r="A1165" s="5">
        <v>22014.091100000001</v>
      </c>
      <c r="B1165" s="3">
        <v>-719.30159500000002</v>
      </c>
      <c r="F1165" s="2">
        <v>-121.93763300000001</v>
      </c>
      <c r="G1165" s="2">
        <v>36.781154999999998</v>
      </c>
      <c r="H1165" s="3">
        <v>22046.746200000001</v>
      </c>
      <c r="I1165" s="3">
        <v>261.180927</v>
      </c>
      <c r="J1165">
        <v>0.10221</v>
      </c>
      <c r="K1165" t="e">
        <f>VLOOKUP(A1165,Channel_xs_widths!$D$2:$E$279,2,FALSE)</f>
        <v>#N/A</v>
      </c>
      <c r="Q1165" s="5"/>
      <c r="R1165" s="3"/>
      <c r="U1165" s="16"/>
      <c r="V1165" s="2"/>
      <c r="W1165" s="5"/>
      <c r="AB1165" s="3"/>
      <c r="AC1165" s="2"/>
      <c r="AD1165" s="2"/>
    </row>
    <row r="1166" spans="1:30">
      <c r="A1166" s="5">
        <v>22024.049900000002</v>
      </c>
      <c r="B1166" s="3">
        <v>-720.51961400000005</v>
      </c>
      <c r="F1166" s="2">
        <v>-121.937744</v>
      </c>
      <c r="G1166" s="2">
        <v>36.781160999999997</v>
      </c>
      <c r="H1166" s="3">
        <v>22056.779212000001</v>
      </c>
      <c r="I1166" s="3">
        <v>273.47627999999997</v>
      </c>
      <c r="J1166">
        <v>2.9250000000000002E-2</v>
      </c>
      <c r="K1166" t="e">
        <f>VLOOKUP(A1166,Channel_xs_widths!$D$2:$E$279,2,FALSE)</f>
        <v>#N/A</v>
      </c>
      <c r="Q1166" s="5"/>
      <c r="R1166" s="3"/>
      <c r="U1166" s="16"/>
      <c r="V1166" s="2"/>
      <c r="W1166" s="5"/>
      <c r="AB1166" s="3"/>
      <c r="AC1166" s="2"/>
      <c r="AD1166" s="2"/>
    </row>
    <row r="1167" spans="1:30">
      <c r="A1167" s="5">
        <v>22053.926299999999</v>
      </c>
      <c r="B1167" s="3">
        <v>-720.46677099999999</v>
      </c>
      <c r="F1167" s="2">
        <v>-121.938078</v>
      </c>
      <c r="G1167" s="2">
        <v>36.781180999999997</v>
      </c>
      <c r="H1167" s="3">
        <v>22086.655664000002</v>
      </c>
      <c r="I1167" s="3">
        <v>273.47641399999998</v>
      </c>
      <c r="J1167">
        <v>2.3553000000000001E-2</v>
      </c>
      <c r="K1167" t="e">
        <f>VLOOKUP(A1167,Channel_xs_widths!$D$2:$E$279,2,FALSE)</f>
        <v>#N/A</v>
      </c>
      <c r="Q1167" s="5"/>
      <c r="R1167" s="3"/>
      <c r="U1167" s="16"/>
      <c r="V1167" s="2"/>
      <c r="W1167" s="5"/>
      <c r="AB1167" s="3"/>
      <c r="AC1167" s="2"/>
      <c r="AD1167" s="2"/>
    </row>
    <row r="1168" spans="1:30">
      <c r="A1168" s="5">
        <v>22083.8027</v>
      </c>
      <c r="B1168" s="3">
        <v>-721.92697099999998</v>
      </c>
      <c r="F1168" s="2">
        <v>-121.938412</v>
      </c>
      <c r="G1168" s="2">
        <v>36.781199999999998</v>
      </c>
      <c r="H1168" s="3">
        <v>22116.567720999999</v>
      </c>
      <c r="I1168" s="3">
        <v>273.47661499999998</v>
      </c>
      <c r="J1168">
        <v>4.1013000000000001E-2</v>
      </c>
      <c r="K1168" t="e">
        <f>VLOOKUP(A1168,Channel_xs_widths!$D$2:$E$279,2,FALSE)</f>
        <v>#N/A</v>
      </c>
      <c r="Q1168" s="5"/>
      <c r="R1168" s="3"/>
      <c r="U1168" s="16"/>
      <c r="V1168" s="2"/>
      <c r="W1168" s="5"/>
      <c r="AB1168" s="3"/>
      <c r="AC1168" s="2"/>
      <c r="AD1168" s="2"/>
    </row>
    <row r="1169" spans="1:30">
      <c r="A1169" s="5">
        <v>22113.679100000001</v>
      </c>
      <c r="B1169" s="3">
        <v>-722.91743699999995</v>
      </c>
      <c r="F1169" s="2">
        <v>-121.93874599999999</v>
      </c>
      <c r="G1169" s="2">
        <v>36.781219</v>
      </c>
      <c r="H1169" s="3">
        <v>22146.460521000001</v>
      </c>
      <c r="I1169" s="3">
        <v>273.47681499999999</v>
      </c>
      <c r="J1169">
        <v>2.2387000000000001E-2</v>
      </c>
      <c r="K1169" t="e">
        <f>VLOOKUP(A1169,Channel_xs_widths!$D$2:$E$279,2,FALSE)</f>
        <v>#N/A</v>
      </c>
      <c r="Q1169" s="5"/>
      <c r="R1169" s="3"/>
      <c r="U1169" s="16"/>
      <c r="V1169" s="2"/>
      <c r="W1169" s="5"/>
      <c r="AB1169" s="3"/>
      <c r="AC1169" s="2"/>
      <c r="AD1169" s="2"/>
    </row>
    <row r="1170" spans="1:30">
      <c r="A1170" s="5">
        <v>22143.555400000001</v>
      </c>
      <c r="B1170" s="3">
        <v>-723.264635</v>
      </c>
      <c r="F1170" s="2">
        <v>-121.93908</v>
      </c>
      <c r="G1170" s="2">
        <v>36.781238000000002</v>
      </c>
      <c r="H1170" s="3">
        <v>22176.338914</v>
      </c>
      <c r="I1170" s="3">
        <v>273.47701599999999</v>
      </c>
      <c r="J1170">
        <v>1.0647E-2</v>
      </c>
      <c r="K1170" t="e">
        <f>VLOOKUP(A1170,Channel_xs_widths!$D$2:$E$279,2,FALSE)</f>
        <v>#N/A</v>
      </c>
      <c r="Q1170" s="5"/>
      <c r="R1170" s="3"/>
      <c r="U1170" s="16"/>
      <c r="V1170" s="2"/>
      <c r="W1170" s="5"/>
      <c r="AB1170" s="3"/>
      <c r="AC1170" s="2"/>
      <c r="AD1170" s="2"/>
    </row>
    <row r="1171" spans="1:30">
      <c r="A1171" s="5">
        <v>22153.514200000001</v>
      </c>
      <c r="B1171" s="3">
        <v>-723.34155299999998</v>
      </c>
      <c r="F1171" s="2">
        <v>-121.93919099999999</v>
      </c>
      <c r="G1171" s="2">
        <v>36.781244999999998</v>
      </c>
      <c r="H1171" s="3">
        <v>22186.298000999999</v>
      </c>
      <c r="I1171" s="3">
        <v>273.47714999999999</v>
      </c>
      <c r="J1171">
        <v>3.0862000000000001E-2</v>
      </c>
      <c r="K1171">
        <f>VLOOKUP(A1171,Channel_xs_widths!$D$2:$E$279,2,FALSE)</f>
        <v>292.029313027</v>
      </c>
      <c r="Q1171" s="5"/>
      <c r="R1171" s="3"/>
      <c r="U1171" s="16"/>
      <c r="V1171" s="2"/>
      <c r="W1171" s="5"/>
      <c r="AB1171" s="3"/>
      <c r="AC1171" s="2"/>
      <c r="AD1171" s="2"/>
    </row>
    <row r="1172" spans="1:30">
      <c r="A1172" s="5">
        <v>22175.754700000001</v>
      </c>
      <c r="B1172" s="3">
        <v>-724.25836200000003</v>
      </c>
      <c r="F1172" s="2">
        <v>-121.939414</v>
      </c>
      <c r="G1172" s="2">
        <v>36.781334999999999</v>
      </c>
      <c r="H1172" s="3">
        <v>22208.557374</v>
      </c>
      <c r="I1172" s="3">
        <v>296.08048100000002</v>
      </c>
      <c r="J1172">
        <v>4.1223000000000003E-2</v>
      </c>
      <c r="K1172" t="e">
        <f>VLOOKUP(A1172,Channel_xs_widths!$D$2:$E$279,2,FALSE)</f>
        <v>#N/A</v>
      </c>
      <c r="Q1172" s="5"/>
      <c r="R1172" s="3"/>
      <c r="U1172" s="16"/>
      <c r="V1172" s="2"/>
      <c r="W1172" s="5"/>
      <c r="AB1172" s="3"/>
      <c r="AC1172" s="2"/>
      <c r="AD1172" s="2"/>
    </row>
    <row r="1173" spans="1:30">
      <c r="A1173" s="5">
        <v>22175.754700000001</v>
      </c>
      <c r="B1173" s="3">
        <v>-724.25836200000003</v>
      </c>
      <c r="F1173" s="2">
        <v>-121.939414</v>
      </c>
      <c r="G1173" s="2">
        <v>36.781334999999999</v>
      </c>
      <c r="H1173" s="3">
        <v>22208.557374</v>
      </c>
      <c r="I1173" s="3">
        <v>0</v>
      </c>
      <c r="J1173">
        <v>4.5977999999999998E-2</v>
      </c>
      <c r="K1173" t="e">
        <f>VLOOKUP(A1173,Channel_xs_widths!$D$2:$E$279,2,FALSE)</f>
        <v>#N/A</v>
      </c>
      <c r="Q1173" s="5"/>
      <c r="R1173" s="3"/>
      <c r="U1173" s="16"/>
      <c r="V1173" s="2"/>
      <c r="W1173" s="5"/>
      <c r="AB1173" s="3"/>
      <c r="AC1173" s="2"/>
      <c r="AD1173" s="2"/>
    </row>
    <row r="1174" spans="1:30">
      <c r="A1174" s="5">
        <v>22197.995200000001</v>
      </c>
      <c r="B1174" s="3">
        <v>-725.28092400000003</v>
      </c>
      <c r="F1174" s="2">
        <v>-121.939637</v>
      </c>
      <c r="G1174" s="2">
        <v>36.781424999999999</v>
      </c>
      <c r="H1174" s="3">
        <v>22230.821330999999</v>
      </c>
      <c r="I1174" s="3">
        <v>296.08064000000002</v>
      </c>
      <c r="J1174">
        <v>4.2603000000000002E-2</v>
      </c>
      <c r="K1174" t="e">
        <f>VLOOKUP(A1174,Channel_xs_widths!$D$2:$E$279,2,FALSE)</f>
        <v>#N/A</v>
      </c>
      <c r="Q1174" s="5"/>
      <c r="R1174" s="3"/>
      <c r="U1174" s="16"/>
      <c r="V1174" s="2"/>
      <c r="W1174" s="5"/>
      <c r="AB1174" s="3"/>
      <c r="AC1174" s="2"/>
      <c r="AD1174" s="2"/>
    </row>
    <row r="1175" spans="1:30">
      <c r="A1175" s="5">
        <v>22208.4725</v>
      </c>
      <c r="B1175" s="3">
        <v>-725.65224899999998</v>
      </c>
      <c r="F1175" s="2">
        <v>-121.93974799999999</v>
      </c>
      <c r="G1175" s="2">
        <v>36.781455000000001</v>
      </c>
      <c r="H1175" s="3">
        <v>22241.305250000001</v>
      </c>
      <c r="I1175" s="3">
        <v>287.913072</v>
      </c>
      <c r="J1175">
        <v>1.5569E-2</v>
      </c>
      <c r="K1175" t="e">
        <f>VLOOKUP(A1175,Channel_xs_widths!$D$2:$E$279,2,FALSE)</f>
        <v>#N/A</v>
      </c>
      <c r="Q1175" s="5"/>
      <c r="R1175" s="3"/>
      <c r="U1175" s="16"/>
      <c r="V1175" s="2"/>
      <c r="W1175" s="5"/>
      <c r="AB1175" s="3"/>
      <c r="AC1175" s="2"/>
      <c r="AD1175" s="2"/>
    </row>
    <row r="1176" spans="1:30">
      <c r="A1176" s="5">
        <v>22239.904500000001</v>
      </c>
      <c r="B1176" s="3">
        <v>-725.93341099999998</v>
      </c>
      <c r="F1176" s="2">
        <v>-121.940082</v>
      </c>
      <c r="G1176" s="2">
        <v>36.781545000000001</v>
      </c>
      <c r="H1176" s="3">
        <v>22272.738506999998</v>
      </c>
      <c r="I1176" s="3">
        <v>287.91321900000003</v>
      </c>
      <c r="J1176">
        <v>1.8571000000000001E-2</v>
      </c>
      <c r="K1176" t="e">
        <f>VLOOKUP(A1176,Channel_xs_widths!$D$2:$E$279,2,FALSE)</f>
        <v>#N/A</v>
      </c>
      <c r="Q1176" s="5"/>
      <c r="R1176" s="3"/>
      <c r="U1176" s="16"/>
      <c r="V1176" s="2"/>
      <c r="W1176" s="5"/>
      <c r="AB1176" s="3"/>
      <c r="AC1176" s="2"/>
      <c r="AD1176" s="2"/>
    </row>
    <row r="1177" spans="1:30">
      <c r="A1177" s="5">
        <v>22260.859199999999</v>
      </c>
      <c r="B1177" s="3">
        <v>-726.62510199999997</v>
      </c>
      <c r="F1177" s="2">
        <v>-121.940305</v>
      </c>
      <c r="G1177" s="2">
        <v>36.781604999999999</v>
      </c>
      <c r="H1177" s="3">
        <v>22293.704567000001</v>
      </c>
      <c r="I1177" s="3">
        <v>287.91340100000002</v>
      </c>
      <c r="J1177">
        <v>2.7581999999999999E-2</v>
      </c>
      <c r="K1177" t="e">
        <f>VLOOKUP(A1177,Channel_xs_widths!$D$2:$E$279,2,FALSE)</f>
        <v>#N/A</v>
      </c>
      <c r="Q1177" s="5"/>
      <c r="R1177" s="3"/>
      <c r="U1177" s="16"/>
      <c r="V1177" s="2"/>
      <c r="W1177" s="5"/>
      <c r="AB1177" s="3"/>
      <c r="AC1177" s="2"/>
      <c r="AD1177" s="2"/>
    </row>
    <row r="1178" spans="1:30">
      <c r="A1178" s="5">
        <v>22271.336500000001</v>
      </c>
      <c r="B1178" s="3">
        <v>-726.80036099999995</v>
      </c>
      <c r="F1178" s="2">
        <v>-121.940416</v>
      </c>
      <c r="G1178" s="2">
        <v>36.781635000000001</v>
      </c>
      <c r="H1178" s="3">
        <v>22304.183349999999</v>
      </c>
      <c r="I1178" s="3">
        <v>287.91351100000003</v>
      </c>
      <c r="J1178">
        <v>2.2353999999999999E-2</v>
      </c>
      <c r="K1178" t="e">
        <f>VLOOKUP(A1178,Channel_xs_widths!$D$2:$E$279,2,FALSE)</f>
        <v>#N/A</v>
      </c>
      <c r="Q1178" s="5"/>
      <c r="R1178" s="3"/>
      <c r="U1178" s="16"/>
      <c r="V1178" s="2"/>
      <c r="W1178" s="5"/>
      <c r="AB1178" s="3"/>
      <c r="AC1178" s="2"/>
      <c r="AD1178" s="2"/>
    </row>
    <row r="1179" spans="1:30">
      <c r="A1179" s="5">
        <v>22292.291099999999</v>
      </c>
      <c r="B1179" s="3">
        <v>-727.327718</v>
      </c>
      <c r="F1179" s="2">
        <v>-121.94063800000001</v>
      </c>
      <c r="G1179" s="2">
        <v>36.781695999999997</v>
      </c>
      <c r="H1179" s="3">
        <v>22325.144607999999</v>
      </c>
      <c r="I1179" s="3">
        <v>287.91361999999998</v>
      </c>
      <c r="J1179">
        <v>2.7068999999999999E-2</v>
      </c>
      <c r="K1179" t="e">
        <f>VLOOKUP(A1179,Channel_xs_widths!$D$2:$E$279,2,FALSE)</f>
        <v>#N/A</v>
      </c>
      <c r="Q1179" s="5"/>
      <c r="R1179" s="3"/>
      <c r="U1179" s="16"/>
      <c r="V1179" s="2"/>
      <c r="W1179" s="5"/>
      <c r="AB1179" s="3"/>
      <c r="AC1179" s="2"/>
      <c r="AD1179" s="2"/>
    </row>
    <row r="1180" spans="1:30">
      <c r="A1180" s="5">
        <v>22302.302500000002</v>
      </c>
      <c r="B1180" s="3">
        <v>-727.63858800000003</v>
      </c>
      <c r="F1180" s="2">
        <v>-121.94074999999999</v>
      </c>
      <c r="G1180" s="2">
        <v>36.781706999999997</v>
      </c>
      <c r="H1180" s="3">
        <v>22335.160839</v>
      </c>
      <c r="I1180" s="3">
        <v>276.53711900000002</v>
      </c>
      <c r="J1180">
        <v>3.4673000000000002E-2</v>
      </c>
      <c r="K1180" t="e">
        <f>VLOOKUP(A1180,Channel_xs_widths!$D$2:$E$279,2,FALSE)</f>
        <v>#N/A</v>
      </c>
      <c r="Q1180" s="5"/>
      <c r="R1180" s="3"/>
      <c r="U1180" s="16"/>
      <c r="V1180" s="2"/>
      <c r="W1180" s="5"/>
      <c r="AB1180" s="3"/>
      <c r="AC1180" s="2"/>
      <c r="AD1180" s="2"/>
    </row>
    <row r="1181" spans="1:30">
      <c r="A1181" s="5">
        <v>22332.3367</v>
      </c>
      <c r="B1181" s="3">
        <v>-728.71621700000003</v>
      </c>
      <c r="F1181" s="2">
        <v>-121.941084</v>
      </c>
      <c r="G1181" s="2">
        <v>36.781740999999997</v>
      </c>
      <c r="H1181" s="3">
        <v>22365.214370999998</v>
      </c>
      <c r="I1181" s="3">
        <v>276.53725400000002</v>
      </c>
      <c r="J1181">
        <v>2.2034000000000002E-2</v>
      </c>
      <c r="K1181" t="e">
        <f>VLOOKUP(A1181,Channel_xs_widths!$D$2:$E$279,2,FALSE)</f>
        <v>#N/A</v>
      </c>
      <c r="Q1181" s="5"/>
      <c r="R1181" s="3"/>
      <c r="U1181" s="16"/>
      <c r="V1181" s="2"/>
      <c r="W1181" s="5"/>
      <c r="AB1181" s="3"/>
      <c r="AC1181" s="2"/>
      <c r="AD1181" s="2"/>
    </row>
    <row r="1182" spans="1:30">
      <c r="A1182" s="5">
        <v>22362.370900000002</v>
      </c>
      <c r="B1182" s="3">
        <v>-728.96215800000004</v>
      </c>
      <c r="F1182" s="2">
        <v>-121.941418</v>
      </c>
      <c r="G1182" s="2">
        <v>36.781773999999999</v>
      </c>
      <c r="H1182" s="3">
        <v>22395.249567999999</v>
      </c>
      <c r="I1182" s="3">
        <v>276.53745600000002</v>
      </c>
      <c r="J1182">
        <v>2.0125000000000001E-2</v>
      </c>
      <c r="K1182">
        <f>VLOOKUP(A1182,Channel_xs_widths!$D$2:$E$279,2,FALSE)</f>
        <v>260.945423758</v>
      </c>
      <c r="Q1182" s="5"/>
      <c r="R1182" s="3"/>
      <c r="U1182" s="16"/>
      <c r="V1182" s="2"/>
      <c r="W1182" s="5"/>
      <c r="AB1182" s="3"/>
      <c r="AC1182" s="2"/>
      <c r="AD1182" s="2"/>
    </row>
    <row r="1183" spans="1:30">
      <c r="A1183" s="5">
        <v>22372.382300000001</v>
      </c>
      <c r="B1183" s="3">
        <v>-729.52213500000005</v>
      </c>
      <c r="F1183" s="2">
        <v>-121.941529</v>
      </c>
      <c r="G1183" s="2">
        <v>36.781785999999997</v>
      </c>
      <c r="H1183" s="3">
        <v>22405.276610000001</v>
      </c>
      <c r="I1183" s="3">
        <v>276.53759200000002</v>
      </c>
      <c r="J1183">
        <v>5.5382000000000001E-2</v>
      </c>
      <c r="K1183" t="e">
        <f>VLOOKUP(A1183,Channel_xs_widths!$D$2:$E$279,2,FALSE)</f>
        <v>#N/A</v>
      </c>
      <c r="Q1183" s="5"/>
      <c r="R1183" s="3"/>
      <c r="U1183" s="16"/>
      <c r="V1183" s="2"/>
      <c r="W1183" s="5"/>
      <c r="AB1183" s="3"/>
      <c r="AC1183" s="2"/>
      <c r="AD1183" s="2"/>
    </row>
    <row r="1184" spans="1:30">
      <c r="A1184" s="5">
        <v>22393.336899999998</v>
      </c>
      <c r="B1184" s="3">
        <v>-730.67713100000003</v>
      </c>
      <c r="F1184" s="2">
        <v>-121.94175199999999</v>
      </c>
      <c r="G1184" s="2">
        <v>36.781846000000002</v>
      </c>
      <c r="H1184" s="3">
        <v>22426.262998999999</v>
      </c>
      <c r="I1184" s="3">
        <v>287.91431899999998</v>
      </c>
      <c r="J1184">
        <v>3.9482000000000003E-2</v>
      </c>
      <c r="K1184" t="e">
        <f>VLOOKUP(A1184,Channel_xs_widths!$D$2:$E$279,2,FALSE)</f>
        <v>#N/A</v>
      </c>
      <c r="Q1184" s="5"/>
      <c r="R1184" s="3"/>
      <c r="U1184" s="16"/>
      <c r="V1184" s="2"/>
      <c r="W1184" s="5"/>
      <c r="AB1184" s="3"/>
      <c r="AC1184" s="2"/>
      <c r="AD1184" s="2"/>
    </row>
    <row r="1185" spans="1:30">
      <c r="A1185" s="5">
        <v>22403.814200000001</v>
      </c>
      <c r="B1185" s="3">
        <v>-730.76314300000001</v>
      </c>
      <c r="F1185" s="2">
        <v>-121.941863</v>
      </c>
      <c r="G1185" s="2">
        <v>36.781875999999997</v>
      </c>
      <c r="H1185" s="3">
        <v>22436.740636999999</v>
      </c>
      <c r="I1185" s="3">
        <v>287.91442799999999</v>
      </c>
      <c r="J1185">
        <v>1.1490000000000001E-3</v>
      </c>
      <c r="K1185" t="e">
        <f>VLOOKUP(A1185,Channel_xs_widths!$D$2:$E$279,2,FALSE)</f>
        <v>#N/A</v>
      </c>
      <c r="Q1185" s="5"/>
      <c r="R1185" s="3"/>
      <c r="U1185" s="16"/>
      <c r="V1185" s="2"/>
      <c r="W1185" s="5"/>
      <c r="AB1185" s="3"/>
      <c r="AC1185" s="2"/>
      <c r="AD1185" s="2"/>
    </row>
    <row r="1186" spans="1:30">
      <c r="A1186" s="5">
        <v>22424.768700000001</v>
      </c>
      <c r="B1186" s="3">
        <v>-730.71324300000003</v>
      </c>
      <c r="F1186" s="2">
        <v>-121.94208500000001</v>
      </c>
      <c r="G1186" s="2">
        <v>36.781936000000002</v>
      </c>
      <c r="H1186" s="3">
        <v>22457.695254999999</v>
      </c>
      <c r="I1186" s="3">
        <v>287.91453799999999</v>
      </c>
      <c r="J1186">
        <v>1.3821E-2</v>
      </c>
      <c r="K1186" t="e">
        <f>VLOOKUP(A1186,Channel_xs_widths!$D$2:$E$279,2,FALSE)</f>
        <v>#N/A</v>
      </c>
      <c r="Q1186" s="5"/>
      <c r="R1186" s="3"/>
      <c r="U1186" s="16"/>
      <c r="V1186" s="2"/>
      <c r="W1186" s="5"/>
      <c r="AB1186" s="3"/>
      <c r="AC1186" s="2"/>
      <c r="AD1186" s="2"/>
    </row>
    <row r="1187" spans="1:30">
      <c r="A1187" s="5">
        <v>22456.200499999999</v>
      </c>
      <c r="B1187" s="3">
        <v>-731.48718299999996</v>
      </c>
      <c r="F1187" s="2">
        <v>-121.942419</v>
      </c>
      <c r="G1187" s="2">
        <v>36.782026000000002</v>
      </c>
      <c r="H1187" s="3">
        <v>22489.136589999998</v>
      </c>
      <c r="I1187" s="3">
        <v>287.91472099999999</v>
      </c>
      <c r="J1187">
        <v>2.7758000000000001E-2</v>
      </c>
      <c r="K1187" t="e">
        <f>VLOOKUP(A1187,Channel_xs_widths!$D$2:$E$279,2,FALSE)</f>
        <v>#N/A</v>
      </c>
      <c r="Q1187" s="5"/>
      <c r="R1187" s="3"/>
      <c r="U1187" s="16"/>
      <c r="V1187" s="2"/>
      <c r="W1187" s="5"/>
      <c r="AB1187" s="3"/>
      <c r="AC1187" s="2"/>
      <c r="AD1187" s="2"/>
    </row>
    <row r="1188" spans="1:30">
      <c r="A1188" s="5">
        <v>22466.677800000001</v>
      </c>
      <c r="B1188" s="3">
        <v>-731.87654599999996</v>
      </c>
      <c r="F1188" s="2">
        <v>-121.942531</v>
      </c>
      <c r="G1188" s="2">
        <v>36.782055999999997</v>
      </c>
      <c r="H1188" s="3">
        <v>22499.621083999999</v>
      </c>
      <c r="I1188" s="3">
        <v>287.91486700000002</v>
      </c>
      <c r="J1188">
        <v>3.4765999999999998E-2</v>
      </c>
      <c r="K1188" t="e">
        <f>VLOOKUP(A1188,Channel_xs_widths!$D$2:$E$279,2,FALSE)</f>
        <v>#N/A</v>
      </c>
      <c r="Q1188" s="5"/>
      <c r="R1188" s="3"/>
      <c r="U1188" s="16"/>
      <c r="V1188" s="2"/>
      <c r="W1188" s="5"/>
      <c r="AB1188" s="3"/>
      <c r="AC1188" s="2"/>
      <c r="AD1188" s="2"/>
    </row>
    <row r="1189" spans="1:30">
      <c r="A1189" s="5">
        <v>22486.9424</v>
      </c>
      <c r="B1189" s="3">
        <v>-732.55594499999995</v>
      </c>
      <c r="F1189" s="2">
        <v>-121.942753</v>
      </c>
      <c r="G1189" s="2">
        <v>36.782091999999999</v>
      </c>
      <c r="H1189" s="3">
        <v>22519.897113999999</v>
      </c>
      <c r="I1189" s="3">
        <v>280.74935499999998</v>
      </c>
      <c r="J1189">
        <v>3.0896E-2</v>
      </c>
      <c r="K1189" t="e">
        <f>VLOOKUP(A1189,Channel_xs_widths!$D$2:$E$279,2,FALSE)</f>
        <v>#N/A</v>
      </c>
      <c r="Q1189" s="5"/>
      <c r="R1189" s="3"/>
      <c r="U1189" s="16"/>
      <c r="V1189" s="2"/>
      <c r="W1189" s="5"/>
      <c r="AB1189" s="3"/>
      <c r="AC1189" s="2"/>
      <c r="AD1189" s="2"/>
    </row>
    <row r="1190" spans="1:30">
      <c r="A1190" s="5">
        <v>22517.339400000001</v>
      </c>
      <c r="B1190" s="3">
        <v>-733.44177200000001</v>
      </c>
      <c r="F1190" s="2">
        <v>-121.94308700000001</v>
      </c>
      <c r="G1190" s="2">
        <v>36.782145999999997</v>
      </c>
      <c r="H1190" s="3">
        <v>22550.306967</v>
      </c>
      <c r="I1190" s="3">
        <v>280.749527</v>
      </c>
      <c r="J1190">
        <v>3.9390000000000001E-2</v>
      </c>
      <c r="K1190" t="e">
        <f>VLOOKUP(A1190,Channel_xs_widths!$D$2:$E$279,2,FALSE)</f>
        <v>#N/A</v>
      </c>
      <c r="Q1190" s="5"/>
      <c r="R1190" s="3"/>
      <c r="U1190" s="16"/>
      <c r="V1190" s="2"/>
      <c r="W1190" s="5"/>
      <c r="AB1190" s="3"/>
      <c r="AC1190" s="2"/>
      <c r="AD1190" s="2"/>
    </row>
    <row r="1191" spans="1:30">
      <c r="A1191" s="5">
        <v>22547.7363</v>
      </c>
      <c r="B1191" s="3">
        <v>-734.95059800000001</v>
      </c>
      <c r="F1191" s="2">
        <v>-121.943421</v>
      </c>
      <c r="G1191" s="2">
        <v>36.782200000000003</v>
      </c>
      <c r="H1191" s="3">
        <v>22580.741317</v>
      </c>
      <c r="I1191" s="3">
        <v>280.74973499999999</v>
      </c>
      <c r="J1191">
        <v>3.3244000000000003E-2</v>
      </c>
      <c r="K1191">
        <f>VLOOKUP(A1191,Channel_xs_widths!$D$2:$E$279,2,FALSE)</f>
        <v>264.914421189</v>
      </c>
      <c r="Q1191" s="5"/>
      <c r="R1191" s="3"/>
      <c r="U1191" s="16"/>
      <c r="V1191" s="2"/>
      <c r="W1191" s="5"/>
      <c r="AB1191" s="3"/>
      <c r="AC1191" s="2"/>
      <c r="AD1191" s="2"/>
    </row>
    <row r="1192" spans="1:30">
      <c r="A1192" s="5">
        <v>22568.000899999999</v>
      </c>
      <c r="B1192" s="3">
        <v>-735.12597700000003</v>
      </c>
      <c r="F1192" s="2">
        <v>-121.94364400000001</v>
      </c>
      <c r="G1192" s="2">
        <v>36.782235999999997</v>
      </c>
      <c r="H1192" s="3">
        <v>22601.006680999999</v>
      </c>
      <c r="I1192" s="3">
        <v>280.74990700000001</v>
      </c>
      <c r="J1192">
        <v>4.9870000000000001E-3</v>
      </c>
      <c r="K1192" t="e">
        <f>VLOOKUP(A1192,Channel_xs_widths!$D$2:$E$279,2,FALSE)</f>
        <v>#N/A</v>
      </c>
      <c r="Q1192" s="5"/>
      <c r="R1192" s="3"/>
      <c r="U1192" s="16"/>
      <c r="V1192" s="2"/>
      <c r="W1192" s="5"/>
      <c r="AB1192" s="3"/>
      <c r="AC1192" s="2"/>
      <c r="AD1192" s="2"/>
    </row>
    <row r="1193" spans="1:30">
      <c r="A1193" s="5">
        <v>22578.243600000002</v>
      </c>
      <c r="B1193" s="3">
        <v>-735.10275300000001</v>
      </c>
      <c r="F1193" s="2">
        <v>-121.943755</v>
      </c>
      <c r="G1193" s="2">
        <v>36.782214000000003</v>
      </c>
      <c r="H1193" s="3">
        <v>22611.249403999998</v>
      </c>
      <c r="I1193" s="3">
        <v>255.24239700000001</v>
      </c>
      <c r="J1193">
        <v>1.4222E-2</v>
      </c>
      <c r="K1193" t="e">
        <f>VLOOKUP(A1193,Channel_xs_widths!$D$2:$E$279,2,FALSE)</f>
        <v>#N/A</v>
      </c>
      <c r="Q1193" s="5"/>
      <c r="R1193" s="3"/>
      <c r="U1193" s="16"/>
      <c r="V1193" s="2"/>
      <c r="W1193" s="5"/>
      <c r="AB1193" s="3"/>
      <c r="AC1193" s="2"/>
      <c r="AD1193" s="2"/>
    </row>
    <row r="1194" spans="1:30">
      <c r="A1194" s="5">
        <v>22608.971699999998</v>
      </c>
      <c r="B1194" s="3">
        <v>-735.70867899999996</v>
      </c>
      <c r="F1194" s="2">
        <v>-121.94408900000001</v>
      </c>
      <c r="G1194" s="2">
        <v>36.782145999999997</v>
      </c>
      <c r="H1194" s="3">
        <v>22641.983485000001</v>
      </c>
      <c r="I1194" s="3">
        <v>255.24253899999999</v>
      </c>
      <c r="J1194">
        <v>5.1108000000000001E-2</v>
      </c>
      <c r="K1194" t="e">
        <f>VLOOKUP(A1194,Channel_xs_widths!$D$2:$E$279,2,FALSE)</f>
        <v>#N/A</v>
      </c>
      <c r="Q1194" s="5"/>
      <c r="R1194" s="3"/>
      <c r="U1194" s="16"/>
      <c r="V1194" s="2"/>
      <c r="W1194" s="5"/>
      <c r="AB1194" s="3"/>
      <c r="AC1194" s="2"/>
      <c r="AD1194" s="2"/>
    </row>
    <row r="1195" spans="1:30">
      <c r="A1195" s="5">
        <v>22639.6999</v>
      </c>
      <c r="B1195" s="3">
        <v>-738.24366799999996</v>
      </c>
      <c r="F1195" s="2">
        <v>-121.944423</v>
      </c>
      <c r="G1195" s="2">
        <v>36.782079000000003</v>
      </c>
      <c r="H1195" s="3">
        <v>22672.816003</v>
      </c>
      <c r="I1195" s="3">
        <v>255.242752</v>
      </c>
      <c r="J1195">
        <v>6.5995999999999999E-2</v>
      </c>
      <c r="K1195" t="e">
        <f>VLOOKUP(A1195,Channel_xs_widths!$D$2:$E$279,2,FALSE)</f>
        <v>#N/A</v>
      </c>
      <c r="Q1195" s="5"/>
      <c r="R1195" s="3"/>
      <c r="U1195" s="16"/>
      <c r="V1195" s="2"/>
      <c r="W1195" s="5"/>
      <c r="AB1195" s="3"/>
      <c r="AC1195" s="2"/>
      <c r="AD1195" s="2"/>
    </row>
    <row r="1196" spans="1:30">
      <c r="A1196" s="5">
        <v>22649.942599999998</v>
      </c>
      <c r="B1196" s="3">
        <v>-738.412598</v>
      </c>
      <c r="F1196" s="2">
        <v>-121.944534</v>
      </c>
      <c r="G1196" s="2">
        <v>36.782055999999997</v>
      </c>
      <c r="H1196" s="3">
        <v>22683.060110999999</v>
      </c>
      <c r="I1196" s="3">
        <v>255.24289400000001</v>
      </c>
      <c r="J1196">
        <v>3.1198E-2</v>
      </c>
      <c r="K1196" t="e">
        <f>VLOOKUP(A1196,Channel_xs_widths!$D$2:$E$279,2,FALSE)</f>
        <v>#N/A</v>
      </c>
      <c r="Q1196" s="5"/>
      <c r="R1196" s="3"/>
      <c r="U1196" s="16"/>
      <c r="V1196" s="2"/>
      <c r="W1196" s="5"/>
      <c r="AB1196" s="3"/>
      <c r="AC1196" s="2"/>
      <c r="AD1196" s="2"/>
    </row>
    <row r="1197" spans="1:30">
      <c r="A1197" s="5">
        <v>22670.012999999999</v>
      </c>
      <c r="B1197" s="3">
        <v>-739.18937500000004</v>
      </c>
      <c r="F1197" s="2">
        <v>-121.944757</v>
      </c>
      <c r="G1197" s="2">
        <v>36.782029999999999</v>
      </c>
      <c r="H1197" s="3">
        <v>22703.145549000001</v>
      </c>
      <c r="I1197" s="3">
        <v>261.18508800000001</v>
      </c>
      <c r="J1197">
        <v>1.6573000000000001E-2</v>
      </c>
      <c r="K1197" t="e">
        <f>VLOOKUP(A1197,Channel_xs_widths!$D$2:$E$279,2,FALSE)</f>
        <v>#N/A</v>
      </c>
      <c r="Q1197" s="5"/>
      <c r="R1197" s="3"/>
      <c r="U1197" s="16"/>
      <c r="V1197" s="2"/>
      <c r="W1197" s="5"/>
      <c r="AB1197" s="3"/>
      <c r="AC1197" s="2"/>
      <c r="AD1197" s="2"/>
    </row>
    <row r="1198" spans="1:30">
      <c r="A1198" s="5">
        <v>22700.118600000002</v>
      </c>
      <c r="B1198" s="3">
        <v>-739.24416699999995</v>
      </c>
      <c r="F1198" s="2">
        <v>-121.94509100000001</v>
      </c>
      <c r="G1198" s="2">
        <v>36.781992000000002</v>
      </c>
      <c r="H1198" s="3">
        <v>22733.251228000001</v>
      </c>
      <c r="I1198" s="3">
        <v>261.18525799999998</v>
      </c>
      <c r="J1198">
        <v>1.3452E-2</v>
      </c>
      <c r="K1198" t="e">
        <f>VLOOKUP(A1198,Channel_xs_widths!$D$2:$E$279,2,FALSE)</f>
        <v>#N/A</v>
      </c>
      <c r="Q1198" s="5"/>
      <c r="R1198" s="3"/>
      <c r="U1198" s="16"/>
      <c r="V1198" s="2"/>
      <c r="W1198" s="5"/>
      <c r="AB1198" s="3"/>
      <c r="AC1198" s="2"/>
      <c r="AD1198" s="2"/>
    </row>
    <row r="1199" spans="1:30">
      <c r="A1199" s="5">
        <v>22720.188999999998</v>
      </c>
      <c r="B1199" s="3">
        <v>-739.86433899999997</v>
      </c>
      <c r="F1199" s="2">
        <v>-121.945313</v>
      </c>
      <c r="G1199" s="2">
        <v>36.781965999999997</v>
      </c>
      <c r="H1199" s="3">
        <v>22753.331234000001</v>
      </c>
      <c r="I1199" s="3">
        <v>261.185429</v>
      </c>
      <c r="J1199">
        <v>3.0630000000000001E-2</v>
      </c>
      <c r="K1199" t="e">
        <f>VLOOKUP(A1199,Channel_xs_widths!$D$2:$E$279,2,FALSE)</f>
        <v>#N/A</v>
      </c>
      <c r="Q1199" s="5"/>
      <c r="R1199" s="3"/>
      <c r="U1199" s="16"/>
      <c r="V1199" s="2"/>
      <c r="W1199" s="5"/>
      <c r="AB1199" s="3"/>
      <c r="AC1199" s="2"/>
      <c r="AD1199" s="2"/>
    </row>
    <row r="1200" spans="1:30">
      <c r="A1200" s="5">
        <v>22730.122100000001</v>
      </c>
      <c r="B1200" s="3">
        <v>-740.16318799999999</v>
      </c>
      <c r="F1200" s="2">
        <v>-121.945425</v>
      </c>
      <c r="G1200" s="2">
        <v>36.781965999999997</v>
      </c>
      <c r="H1200" s="3">
        <v>22763.268770999999</v>
      </c>
      <c r="I1200" s="3">
        <v>269.368471</v>
      </c>
      <c r="J1200">
        <v>4.0023000000000003E-2</v>
      </c>
      <c r="K1200" t="e">
        <f>VLOOKUP(A1200,Channel_xs_widths!$D$2:$E$279,2,FALSE)</f>
        <v>#N/A</v>
      </c>
      <c r="Q1200" s="5"/>
      <c r="R1200" s="3"/>
      <c r="U1200" s="16"/>
      <c r="V1200" s="2"/>
      <c r="W1200" s="5"/>
      <c r="AB1200" s="3"/>
      <c r="AC1200" s="2"/>
      <c r="AD1200" s="2"/>
    </row>
    <row r="1201" spans="1:30">
      <c r="A1201" s="5">
        <v>22759.921200000001</v>
      </c>
      <c r="B1201" s="3">
        <v>-741.45454900000004</v>
      </c>
      <c r="F1201" s="2">
        <v>-121.945759</v>
      </c>
      <c r="G1201" s="2">
        <v>36.781965999999997</v>
      </c>
      <c r="H1201" s="3">
        <v>22793.095864999999</v>
      </c>
      <c r="I1201" s="3">
        <v>269.368604</v>
      </c>
      <c r="J1201">
        <v>4.7987000000000002E-2</v>
      </c>
      <c r="K1201">
        <f>VLOOKUP(A1201,Channel_xs_widths!$D$2:$E$279,2,FALSE)</f>
        <v>208.35396676799999</v>
      </c>
      <c r="Q1201" s="5"/>
      <c r="R1201" s="3"/>
      <c r="U1201" s="16"/>
      <c r="V1201" s="2"/>
      <c r="W1201" s="5"/>
      <c r="AB1201" s="3"/>
      <c r="AC1201" s="2"/>
      <c r="AD1201" s="2"/>
    </row>
    <row r="1202" spans="1:30">
      <c r="A1202" s="5">
        <v>22789.720300000001</v>
      </c>
      <c r="B1202" s="3">
        <v>-743.02311199999997</v>
      </c>
      <c r="F1202" s="2">
        <v>-121.946093</v>
      </c>
      <c r="G1202" s="2">
        <v>36.781965999999997</v>
      </c>
      <c r="H1202" s="3">
        <v>22822.936244</v>
      </c>
      <c r="I1202" s="3">
        <v>269.36880400000001</v>
      </c>
      <c r="J1202">
        <v>3.1408999999999999E-2</v>
      </c>
      <c r="K1202" t="e">
        <f>VLOOKUP(A1202,Channel_xs_widths!$D$2:$E$279,2,FALSE)</f>
        <v>#N/A</v>
      </c>
      <c r="Q1202" s="5"/>
      <c r="R1202" s="3"/>
      <c r="U1202" s="16"/>
      <c r="V1202" s="2"/>
      <c r="W1202" s="5"/>
      <c r="AB1202" s="3"/>
      <c r="AC1202" s="2"/>
      <c r="AD1202" s="2"/>
    </row>
    <row r="1203" spans="1:30">
      <c r="A1203" s="5">
        <v>22809.5864</v>
      </c>
      <c r="B1203" s="3">
        <v>-743.01448600000003</v>
      </c>
      <c r="F1203" s="2">
        <v>-121.946315</v>
      </c>
      <c r="G1203" s="2">
        <v>36.781965999999997</v>
      </c>
      <c r="H1203" s="3">
        <v>22842.802327000001</v>
      </c>
      <c r="I1203" s="3">
        <v>269.36897099999999</v>
      </c>
      <c r="J1203">
        <v>1.088E-3</v>
      </c>
      <c r="K1203" t="e">
        <f>VLOOKUP(A1203,Channel_xs_widths!$D$2:$E$279,2,FALSE)</f>
        <v>#N/A</v>
      </c>
      <c r="Q1203" s="5"/>
      <c r="R1203" s="3"/>
      <c r="U1203" s="16"/>
      <c r="V1203" s="2"/>
      <c r="W1203" s="5"/>
      <c r="AB1203" s="3"/>
      <c r="AC1203" s="2"/>
      <c r="AD1203" s="2"/>
    </row>
    <row r="1204" spans="1:30">
      <c r="A1204" s="5">
        <v>22819.829099999999</v>
      </c>
      <c r="B1204" s="3">
        <v>-743.05586200000005</v>
      </c>
      <c r="F1204" s="2">
        <v>-121.946426</v>
      </c>
      <c r="G1204" s="2">
        <v>36.781942999999998</v>
      </c>
      <c r="H1204" s="3">
        <v>22853.045136000001</v>
      </c>
      <c r="I1204" s="3">
        <v>255.24404899999999</v>
      </c>
      <c r="J1204">
        <v>1.312E-2</v>
      </c>
      <c r="K1204" t="e">
        <f>VLOOKUP(A1204,Channel_xs_widths!$D$2:$E$279,2,FALSE)</f>
        <v>#N/A</v>
      </c>
      <c r="Q1204" s="5"/>
      <c r="R1204" s="3"/>
      <c r="U1204" s="16"/>
      <c r="V1204" s="2"/>
      <c r="W1204" s="5"/>
      <c r="AB1204" s="3"/>
      <c r="AC1204" s="2"/>
      <c r="AD1204" s="2"/>
    </row>
    <row r="1205" spans="1:30">
      <c r="A1205" s="5">
        <v>22850.5573</v>
      </c>
      <c r="B1205" s="3">
        <v>-742.47692900000004</v>
      </c>
      <c r="F1205" s="2">
        <v>-121.94676</v>
      </c>
      <c r="G1205" s="2">
        <v>36.781875999999997</v>
      </c>
      <c r="H1205" s="3">
        <v>22883.778781000001</v>
      </c>
      <c r="I1205" s="3">
        <v>255.244191</v>
      </c>
      <c r="J1205">
        <v>1.8839999999999999E-2</v>
      </c>
      <c r="K1205" t="e">
        <f>VLOOKUP(A1205,Channel_xs_widths!$D$2:$E$279,2,FALSE)</f>
        <v>#N/A</v>
      </c>
      <c r="Q1205" s="5"/>
      <c r="R1205" s="3"/>
      <c r="U1205" s="16"/>
      <c r="V1205" s="2"/>
      <c r="W1205" s="5"/>
      <c r="AB1205" s="3"/>
      <c r="AC1205" s="2"/>
      <c r="AD1205" s="2"/>
    </row>
    <row r="1206" spans="1:30">
      <c r="A1206" s="5">
        <v>22850.5573</v>
      </c>
      <c r="B1206" s="3">
        <v>-742.47692900000004</v>
      </c>
      <c r="F1206" s="2">
        <v>-121.94676</v>
      </c>
      <c r="G1206" s="2">
        <v>36.781875999999997</v>
      </c>
      <c r="H1206" s="3">
        <v>22883.778781000001</v>
      </c>
      <c r="I1206" s="3">
        <v>237.692666</v>
      </c>
      <c r="J1206">
        <v>6.3625000000000001E-2</v>
      </c>
      <c r="K1206" t="e">
        <f>VLOOKUP(A1206,Channel_xs_widths!$D$2:$E$279,2,FALSE)</f>
        <v>#N/A</v>
      </c>
      <c r="Q1206" s="5"/>
      <c r="R1206" s="3"/>
      <c r="U1206" s="16"/>
      <c r="V1206" s="2"/>
      <c r="W1206" s="5"/>
      <c r="AB1206" s="3"/>
      <c r="AC1206" s="2"/>
      <c r="AD1206" s="2"/>
    </row>
    <row r="1207" spans="1:30">
      <c r="A1207" s="5">
        <v>22881.285500000002</v>
      </c>
      <c r="B1207" s="3">
        <v>-744.432007</v>
      </c>
      <c r="F1207" s="2">
        <v>-121.94709400000001</v>
      </c>
      <c r="G1207" s="2">
        <v>36.781807999999998</v>
      </c>
      <c r="H1207" s="3">
        <v>22914.569127999999</v>
      </c>
      <c r="I1207" s="3">
        <v>255.244404</v>
      </c>
      <c r="J1207">
        <v>6.0899000000000002E-2</v>
      </c>
      <c r="K1207" t="e">
        <f>VLOOKUP(A1207,Channel_xs_widths!$D$2:$E$279,2,FALSE)</f>
        <v>#N/A</v>
      </c>
      <c r="Q1207" s="5"/>
      <c r="R1207" s="3"/>
      <c r="U1207" s="16"/>
      <c r="V1207" s="2"/>
      <c r="W1207" s="5"/>
      <c r="AB1207" s="3"/>
      <c r="AC1207" s="2"/>
      <c r="AD1207" s="2"/>
    </row>
    <row r="1208" spans="1:30">
      <c r="A1208" s="5">
        <v>22891.528300000002</v>
      </c>
      <c r="B1208" s="3">
        <v>-744.97200499999997</v>
      </c>
      <c r="F1208" s="2">
        <v>-121.94720599999999</v>
      </c>
      <c r="G1208" s="2">
        <v>36.781785999999997</v>
      </c>
      <c r="H1208" s="3">
        <v>22924.826096000001</v>
      </c>
      <c r="I1208" s="3">
        <v>255.24454600000001</v>
      </c>
      <c r="J1208">
        <v>3.6102000000000002E-2</v>
      </c>
      <c r="K1208" t="e">
        <f>VLOOKUP(A1208,Channel_xs_widths!$D$2:$E$279,2,FALSE)</f>
        <v>#N/A</v>
      </c>
      <c r="Q1208" s="5"/>
      <c r="R1208" s="3"/>
      <c r="U1208" s="16"/>
      <c r="V1208" s="2"/>
      <c r="W1208" s="5"/>
      <c r="AB1208" s="3"/>
      <c r="AC1208" s="2"/>
      <c r="AD1208" s="2"/>
    </row>
    <row r="1209" spans="1:30">
      <c r="A1209" s="5">
        <v>22911.394400000001</v>
      </c>
      <c r="B1209" s="3">
        <v>-745.519002</v>
      </c>
      <c r="F1209" s="2">
        <v>-121.947428</v>
      </c>
      <c r="G1209" s="2">
        <v>36.781785999999997</v>
      </c>
      <c r="H1209" s="3">
        <v>22944.699748999999</v>
      </c>
      <c r="I1209" s="3">
        <v>269.36964</v>
      </c>
      <c r="J1209">
        <v>3.9577000000000001E-2</v>
      </c>
      <c r="K1209" t="e">
        <f>VLOOKUP(A1209,Channel_xs_widths!$D$2:$E$279,2,FALSE)</f>
        <v>#N/A</v>
      </c>
      <c r="Q1209" s="5"/>
      <c r="R1209" s="3"/>
      <c r="U1209" s="16"/>
      <c r="V1209" s="2"/>
      <c r="W1209" s="5"/>
      <c r="AB1209" s="3"/>
      <c r="AC1209" s="2"/>
      <c r="AD1209" s="2"/>
    </row>
    <row r="1210" spans="1:30">
      <c r="A1210" s="5">
        <v>22941.193599999999</v>
      </c>
      <c r="B1210" s="3">
        <v>-746.93760199999997</v>
      </c>
      <c r="F1210" s="2">
        <v>-121.947762</v>
      </c>
      <c r="G1210" s="2">
        <v>36.781785999999997</v>
      </c>
      <c r="H1210" s="3">
        <v>22974.53268</v>
      </c>
      <c r="I1210" s="3">
        <v>269.36980699999998</v>
      </c>
      <c r="J1210">
        <v>3.1330999999999998E-2</v>
      </c>
      <c r="K1210">
        <f>VLOOKUP(A1210,Channel_xs_widths!$D$2:$E$279,2,FALSE)</f>
        <v>196.98800570500001</v>
      </c>
      <c r="Q1210" s="5"/>
      <c r="R1210" s="3"/>
      <c r="U1210" s="16"/>
      <c r="V1210" s="2"/>
      <c r="W1210" s="5"/>
      <c r="AB1210" s="3"/>
      <c r="AC1210" s="2"/>
      <c r="AD1210" s="2"/>
    </row>
    <row r="1211" spans="1:30">
      <c r="A1211" s="5">
        <v>22970.9928</v>
      </c>
      <c r="B1211" s="3">
        <v>-747.38627099999997</v>
      </c>
      <c r="F1211" s="2">
        <v>-121.94809600000001</v>
      </c>
      <c r="G1211" s="2">
        <v>36.781785999999997</v>
      </c>
      <c r="H1211" s="3">
        <v>23004.335239</v>
      </c>
      <c r="I1211" s="3">
        <v>269.37000699999999</v>
      </c>
      <c r="J1211">
        <v>2.2102E-2</v>
      </c>
      <c r="K1211" t="e">
        <f>VLOOKUP(A1211,Channel_xs_widths!$D$2:$E$279,2,FALSE)</f>
        <v>#N/A</v>
      </c>
      <c r="Q1211" s="5"/>
      <c r="R1211" s="3"/>
      <c r="U1211" s="16"/>
      <c r="V1211" s="2"/>
      <c r="W1211" s="5"/>
      <c r="AB1211" s="3"/>
      <c r="AC1211" s="2"/>
      <c r="AD1211" s="2"/>
    </row>
    <row r="1212" spans="1:30">
      <c r="A1212" s="5">
        <v>22980.925800000001</v>
      </c>
      <c r="B1212" s="3">
        <v>-747.81575499999997</v>
      </c>
      <c r="F1212" s="2">
        <v>-121.948207</v>
      </c>
      <c r="G1212" s="2">
        <v>36.781785999999997</v>
      </c>
      <c r="H1212" s="3">
        <v>23014.277580000002</v>
      </c>
      <c r="I1212" s="3">
        <v>269.37013999999999</v>
      </c>
      <c r="J1212">
        <v>3.7272E-2</v>
      </c>
      <c r="K1212" t="e">
        <f>VLOOKUP(A1212,Channel_xs_widths!$D$2:$E$279,2,FALSE)</f>
        <v>#N/A</v>
      </c>
      <c r="Q1212" s="5"/>
      <c r="R1212" s="3"/>
      <c r="U1212" s="16"/>
      <c r="V1212" s="2"/>
      <c r="W1212" s="5"/>
      <c r="AB1212" s="3"/>
      <c r="AC1212" s="2"/>
      <c r="AD1212" s="2"/>
    </row>
    <row r="1213" spans="1:30">
      <c r="A1213" s="5">
        <v>23000.792000000001</v>
      </c>
      <c r="B1213" s="3">
        <v>-748.49694799999997</v>
      </c>
      <c r="F1213" s="2">
        <v>-121.94843</v>
      </c>
      <c r="G1213" s="2">
        <v>36.781785999999997</v>
      </c>
      <c r="H1213" s="3">
        <v>23034.155374999998</v>
      </c>
      <c r="I1213" s="3">
        <v>269.37024000000002</v>
      </c>
      <c r="J1213">
        <v>3.3319000000000001E-2</v>
      </c>
      <c r="K1213" t="e">
        <f>VLOOKUP(A1213,Channel_xs_widths!$D$2:$E$279,2,FALSE)</f>
        <v>#N/A</v>
      </c>
      <c r="Q1213" s="5"/>
      <c r="R1213" s="3"/>
      <c r="U1213" s="16"/>
      <c r="V1213" s="2"/>
      <c r="W1213" s="5"/>
      <c r="AB1213" s="3"/>
      <c r="AC1213" s="2"/>
      <c r="AD1213" s="2"/>
    </row>
    <row r="1214" spans="1:30">
      <c r="A1214" s="5">
        <v>23030.591100000001</v>
      </c>
      <c r="B1214" s="3">
        <v>-749.47056099999998</v>
      </c>
      <c r="F1214" s="2">
        <v>-121.948764</v>
      </c>
      <c r="G1214" s="2">
        <v>36.781785999999997</v>
      </c>
      <c r="H1214" s="3">
        <v>23063.970453000002</v>
      </c>
      <c r="I1214" s="3">
        <v>269.370407</v>
      </c>
      <c r="J1214">
        <v>3.4886E-2</v>
      </c>
      <c r="K1214" t="e">
        <f>VLOOKUP(A1214,Channel_xs_widths!$D$2:$E$279,2,FALSE)</f>
        <v>#N/A</v>
      </c>
      <c r="Q1214" s="5"/>
      <c r="R1214" s="3"/>
      <c r="U1214" s="16"/>
      <c r="V1214" s="2"/>
      <c r="W1214" s="5"/>
      <c r="AB1214" s="3"/>
      <c r="AC1214" s="2"/>
      <c r="AD1214" s="2"/>
    </row>
    <row r="1215" spans="1:30">
      <c r="A1215" s="5">
        <v>23060.390299999999</v>
      </c>
      <c r="B1215" s="3">
        <v>-750.57611099999997</v>
      </c>
      <c r="F1215" s="2">
        <v>-121.94909800000001</v>
      </c>
      <c r="G1215" s="2">
        <v>36.781785999999997</v>
      </c>
      <c r="H1215" s="3">
        <v>23093.790129000001</v>
      </c>
      <c r="I1215" s="3">
        <v>269.37060600000001</v>
      </c>
      <c r="J1215">
        <v>3.4991000000000001E-2</v>
      </c>
      <c r="K1215" t="e">
        <f>VLOOKUP(A1215,Channel_xs_widths!$D$2:$E$279,2,FALSE)</f>
        <v>#N/A</v>
      </c>
      <c r="Q1215" s="5"/>
      <c r="R1215" s="3"/>
      <c r="U1215" s="16"/>
      <c r="V1215" s="2"/>
      <c r="W1215" s="5"/>
      <c r="AB1215" s="3"/>
      <c r="AC1215" s="2"/>
      <c r="AD1215" s="2"/>
    </row>
    <row r="1216" spans="1:30">
      <c r="A1216" s="5">
        <v>23070.323400000001</v>
      </c>
      <c r="B1216" s="3">
        <v>-750.86084000000005</v>
      </c>
      <c r="F1216" s="2">
        <v>-121.949209</v>
      </c>
      <c r="G1216" s="2">
        <v>36.781785999999997</v>
      </c>
      <c r="H1216" s="3">
        <v>23103.727267999999</v>
      </c>
      <c r="I1216" s="3">
        <v>269.37074000000001</v>
      </c>
      <c r="J1216">
        <v>3.2786999999999997E-2</v>
      </c>
      <c r="K1216" t="e">
        <f>VLOOKUP(A1216,Channel_xs_widths!$D$2:$E$279,2,FALSE)</f>
        <v>#N/A</v>
      </c>
      <c r="Q1216" s="5"/>
      <c r="R1216" s="3"/>
      <c r="U1216" s="16"/>
      <c r="V1216" s="2"/>
      <c r="W1216" s="5"/>
      <c r="AB1216" s="3"/>
      <c r="AC1216" s="2"/>
      <c r="AD1216" s="2"/>
    </row>
    <row r="1217" spans="1:30">
      <c r="A1217" s="5">
        <v>23090.426299999999</v>
      </c>
      <c r="B1217" s="3">
        <v>-751.56089399999996</v>
      </c>
      <c r="F1217" s="2">
        <v>-121.949432</v>
      </c>
      <c r="G1217" s="2">
        <v>36.781813</v>
      </c>
      <c r="H1217" s="3">
        <v>23123.842361999999</v>
      </c>
      <c r="I1217" s="3">
        <v>278.17370299999999</v>
      </c>
      <c r="J1217">
        <v>2.9398000000000001E-2</v>
      </c>
      <c r="K1217" t="e">
        <f>VLOOKUP(A1217,Channel_xs_widths!$D$2:$E$279,2,FALSE)</f>
        <v>#N/A</v>
      </c>
      <c r="Q1217" s="5"/>
      <c r="R1217" s="3"/>
      <c r="U1217" s="16"/>
      <c r="V1217" s="2"/>
      <c r="W1217" s="5"/>
      <c r="AB1217" s="3"/>
      <c r="AC1217" s="2"/>
      <c r="AD1217" s="2"/>
    </row>
    <row r="1218" spans="1:30">
      <c r="A1218" s="5">
        <v>23120.580600000001</v>
      </c>
      <c r="B1218" s="3">
        <v>-752.33829900000001</v>
      </c>
      <c r="F1218" s="2">
        <v>-121.949766</v>
      </c>
      <c r="G1218" s="2">
        <v>36.781855</v>
      </c>
      <c r="H1218" s="3">
        <v>23154.006731000001</v>
      </c>
      <c r="I1218" s="3">
        <v>278.17387300000001</v>
      </c>
      <c r="J1218">
        <v>2.8826000000000001E-2</v>
      </c>
      <c r="K1218" t="e">
        <f>VLOOKUP(A1218,Channel_xs_widths!$D$2:$E$279,2,FALSE)</f>
        <v>#N/A</v>
      </c>
      <c r="Q1218" s="5"/>
      <c r="R1218" s="3"/>
      <c r="U1218" s="16"/>
      <c r="V1218" s="2"/>
      <c r="W1218" s="5"/>
      <c r="AB1218" s="3"/>
      <c r="AC1218" s="2"/>
      <c r="AD1218" s="2"/>
    </row>
    <row r="1219" spans="1:30">
      <c r="A1219" s="5">
        <v>23135.657800000001</v>
      </c>
      <c r="B1219" s="3">
        <v>-752.86474599999997</v>
      </c>
      <c r="F1219" s="2">
        <v>-121.949933</v>
      </c>
      <c r="G1219" s="2">
        <v>36.781875999999997</v>
      </c>
      <c r="H1219" s="3">
        <v>23169.093087000001</v>
      </c>
      <c r="I1219" s="3">
        <v>278.17402600000003</v>
      </c>
      <c r="J1219">
        <v>3.4661999999999998E-2</v>
      </c>
      <c r="K1219" t="e">
        <f>VLOOKUP(A1219,Channel_xs_widths!$D$2:$E$279,2,FALSE)</f>
        <v>#N/A</v>
      </c>
      <c r="Q1219" s="5"/>
      <c r="R1219" s="3"/>
      <c r="U1219" s="16"/>
      <c r="V1219" s="2"/>
      <c r="W1219" s="5"/>
      <c r="AB1219" s="3"/>
      <c r="AC1219" s="2"/>
      <c r="AD1219" s="2"/>
    </row>
    <row r="1220" spans="1:30">
      <c r="A1220" s="5">
        <v>23150.735000000001</v>
      </c>
      <c r="B1220" s="3">
        <v>-753.38349800000003</v>
      </c>
      <c r="F1220" s="2">
        <v>-121.95010000000001</v>
      </c>
      <c r="G1220" s="2">
        <v>36.781897000000001</v>
      </c>
      <c r="H1220" s="3">
        <v>23184.179172</v>
      </c>
      <c r="I1220" s="3">
        <v>278.174128</v>
      </c>
      <c r="J1220">
        <v>4.0062E-2</v>
      </c>
      <c r="K1220">
        <f>VLOOKUP(A1220,Channel_xs_widths!$D$2:$E$279,2,FALSE)</f>
        <v>199.861987774</v>
      </c>
      <c r="Q1220" s="5"/>
      <c r="R1220" s="3"/>
      <c r="U1220" s="16"/>
      <c r="V1220" s="2"/>
      <c r="W1220" s="5"/>
      <c r="AB1220" s="3"/>
      <c r="AC1220" s="2"/>
      <c r="AD1220" s="2"/>
    </row>
    <row r="1221" spans="1:30">
      <c r="A1221" s="5">
        <v>23180.889299999999</v>
      </c>
      <c r="B1221" s="3">
        <v>-754.67679099999998</v>
      </c>
      <c r="F1221" s="2">
        <v>-121.950434</v>
      </c>
      <c r="G1221" s="2">
        <v>36.781937999999997</v>
      </c>
      <c r="H1221" s="3">
        <v>23214.361206000001</v>
      </c>
      <c r="I1221" s="3">
        <v>278.17428100000001</v>
      </c>
      <c r="J1221">
        <v>3.0439999999999998E-2</v>
      </c>
      <c r="K1221" t="e">
        <f>VLOOKUP(A1221,Channel_xs_widths!$D$2:$E$279,2,FALSE)</f>
        <v>#N/A</v>
      </c>
      <c r="Q1221" s="5"/>
      <c r="R1221" s="3"/>
      <c r="U1221" s="16"/>
      <c r="V1221" s="2"/>
      <c r="W1221" s="5"/>
      <c r="AB1221" s="3"/>
      <c r="AC1221" s="2"/>
      <c r="AD1221" s="2"/>
    </row>
    <row r="1222" spans="1:30">
      <c r="A1222" s="5">
        <v>23200.992099999999</v>
      </c>
      <c r="B1222" s="3">
        <v>-754.91332999999997</v>
      </c>
      <c r="F1222" s="2">
        <v>-121.950656</v>
      </c>
      <c r="G1222" s="2">
        <v>36.781965999999997</v>
      </c>
      <c r="H1222" s="3">
        <v>23234.465463</v>
      </c>
      <c r="I1222" s="3">
        <v>278.17445099999998</v>
      </c>
      <c r="J1222">
        <v>8.6750000000000004E-3</v>
      </c>
      <c r="K1222" t="e">
        <f>VLOOKUP(A1222,Channel_xs_widths!$D$2:$E$279,2,FALSE)</f>
        <v>#N/A</v>
      </c>
      <c r="Q1222" s="5"/>
      <c r="R1222" s="3"/>
      <c r="U1222" s="16"/>
      <c r="V1222" s="2"/>
      <c r="W1222" s="5"/>
      <c r="AB1222" s="3"/>
      <c r="AC1222" s="2"/>
      <c r="AD1222" s="2"/>
    </row>
    <row r="1223" spans="1:30">
      <c r="A1223" s="5">
        <v>23210.925200000001</v>
      </c>
      <c r="B1223" s="3">
        <v>-754.93735800000002</v>
      </c>
      <c r="F1223" s="2">
        <v>-121.950767</v>
      </c>
      <c r="G1223" s="2">
        <v>36.781965999999997</v>
      </c>
      <c r="H1223" s="3">
        <v>23244.398523</v>
      </c>
      <c r="I1223" s="3">
        <v>269.37166999999999</v>
      </c>
      <c r="J1223">
        <v>2.0874E-2</v>
      </c>
      <c r="K1223" t="e">
        <f>VLOOKUP(A1223,Channel_xs_widths!$D$2:$E$279,2,FALSE)</f>
        <v>#N/A</v>
      </c>
      <c r="Q1223" s="5"/>
      <c r="R1223" s="3"/>
      <c r="U1223" s="16"/>
      <c r="V1223" s="2"/>
      <c r="W1223" s="5"/>
      <c r="AB1223" s="3"/>
      <c r="AC1223" s="2"/>
      <c r="AD1223" s="2"/>
    </row>
    <row r="1224" spans="1:30">
      <c r="A1224" s="5">
        <v>23240.724300000002</v>
      </c>
      <c r="B1224" s="3">
        <v>-755.74271599999997</v>
      </c>
      <c r="F1224" s="2">
        <v>-121.95110099999999</v>
      </c>
      <c r="G1224" s="2">
        <v>36.781965999999997</v>
      </c>
      <c r="H1224" s="3">
        <v>23274.208498</v>
      </c>
      <c r="I1224" s="3">
        <v>269.371804</v>
      </c>
      <c r="J1224">
        <v>2.8348000000000002E-2</v>
      </c>
      <c r="K1224" t="e">
        <f>VLOOKUP(A1224,Channel_xs_widths!$D$2:$E$279,2,FALSE)</f>
        <v>#N/A</v>
      </c>
      <c r="Q1224" s="5"/>
      <c r="R1224" s="3"/>
      <c r="U1224" s="16"/>
      <c r="V1224" s="2"/>
      <c r="W1224" s="5"/>
      <c r="AB1224" s="3"/>
      <c r="AC1224" s="2"/>
      <c r="AD1224" s="2"/>
    </row>
    <row r="1225" spans="1:30">
      <c r="A1225" s="5">
        <v>23270.523399999998</v>
      </c>
      <c r="B1225" s="3">
        <v>-756.62685099999999</v>
      </c>
      <c r="F1225" s="2">
        <v>-121.951435</v>
      </c>
      <c r="G1225" s="2">
        <v>36.781965999999997</v>
      </c>
      <c r="H1225" s="3">
        <v>23304.020702000002</v>
      </c>
      <c r="I1225" s="3">
        <v>269.372004</v>
      </c>
      <c r="J1225">
        <v>1.7793E-2</v>
      </c>
      <c r="K1225" t="e">
        <f>VLOOKUP(A1225,Channel_xs_widths!$D$2:$E$279,2,FALSE)</f>
        <v>#N/A</v>
      </c>
      <c r="Q1225" s="5"/>
      <c r="R1225" s="3"/>
      <c r="U1225" s="16"/>
      <c r="V1225" s="2"/>
      <c r="W1225" s="5"/>
      <c r="AB1225" s="3"/>
      <c r="AC1225" s="2"/>
      <c r="AD1225" s="2"/>
    </row>
    <row r="1226" spans="1:30">
      <c r="A1226" s="5">
        <v>23300.322400000001</v>
      </c>
      <c r="B1226" s="3">
        <v>-756.80316200000004</v>
      </c>
      <c r="F1226" s="2">
        <v>-121.951769</v>
      </c>
      <c r="G1226" s="2">
        <v>36.781965999999997</v>
      </c>
      <c r="H1226" s="3">
        <v>23333.820313</v>
      </c>
      <c r="I1226" s="3">
        <v>269.37220400000001</v>
      </c>
      <c r="J1226">
        <v>7.1630000000000001E-3</v>
      </c>
      <c r="K1226" t="e">
        <f>VLOOKUP(A1226,Channel_xs_widths!$D$2:$E$279,2,FALSE)</f>
        <v>#N/A</v>
      </c>
      <c r="Q1226" s="5"/>
      <c r="R1226" s="3"/>
      <c r="U1226" s="16"/>
      <c r="V1226" s="2"/>
      <c r="W1226" s="5"/>
      <c r="AB1226" s="3"/>
      <c r="AC1226" s="2"/>
      <c r="AD1226" s="2"/>
    </row>
    <row r="1227" spans="1:30">
      <c r="A1227" s="5">
        <v>23320.1885</v>
      </c>
      <c r="B1227" s="3">
        <v>-756.98258499999997</v>
      </c>
      <c r="F1227" s="2">
        <v>-121.951992</v>
      </c>
      <c r="G1227" s="2">
        <v>36.781965999999997</v>
      </c>
      <c r="H1227" s="3">
        <v>23353.687182000001</v>
      </c>
      <c r="I1227" s="3">
        <v>269.37236999999999</v>
      </c>
      <c r="J1227">
        <v>9.4389999999999995E-3</v>
      </c>
      <c r="K1227" t="e">
        <f>VLOOKUP(A1227,Channel_xs_widths!$D$2:$E$279,2,FALSE)</f>
        <v>#N/A</v>
      </c>
      <c r="Q1227" s="5"/>
      <c r="R1227" s="3"/>
      <c r="U1227" s="16"/>
      <c r="V1227" s="2"/>
      <c r="W1227" s="5"/>
      <c r="AB1227" s="3"/>
      <c r="AC1227" s="2"/>
      <c r="AD1227" s="2"/>
    </row>
    <row r="1228" spans="1:30">
      <c r="A1228" s="5">
        <v>23330.665799999999</v>
      </c>
      <c r="B1228" s="3">
        <v>-757.08957199999998</v>
      </c>
      <c r="F1228" s="2">
        <v>-121.95210299999999</v>
      </c>
      <c r="G1228" s="2">
        <v>36.781995999999999</v>
      </c>
      <c r="H1228" s="3">
        <v>23364.164976</v>
      </c>
      <c r="I1228" s="3">
        <v>287.92058700000001</v>
      </c>
      <c r="J1228">
        <v>1.2862999999999999E-2</v>
      </c>
      <c r="K1228" t="e">
        <f>VLOOKUP(A1228,Channel_xs_widths!$D$2:$E$279,2,FALSE)</f>
        <v>#N/A</v>
      </c>
      <c r="Q1228" s="5"/>
      <c r="R1228" s="3"/>
      <c r="U1228" s="16"/>
      <c r="V1228" s="2"/>
      <c r="W1228" s="5"/>
      <c r="AB1228" s="3"/>
      <c r="AC1228" s="2"/>
      <c r="AD1228" s="2"/>
    </row>
    <row r="1229" spans="1:30">
      <c r="A1229" s="5">
        <v>23362.0975</v>
      </c>
      <c r="B1229" s="3">
        <v>-757.52166699999998</v>
      </c>
      <c r="F1229" s="2">
        <v>-121.952437</v>
      </c>
      <c r="G1229" s="2">
        <v>36.782086</v>
      </c>
      <c r="H1229" s="3">
        <v>23395.599666999999</v>
      </c>
      <c r="I1229" s="3">
        <v>287.92073299999998</v>
      </c>
      <c r="J1229">
        <v>3.5033000000000002E-2</v>
      </c>
      <c r="K1229">
        <f>VLOOKUP(A1229,Channel_xs_widths!$D$2:$E$279,2,FALSE)</f>
        <v>273.964991548</v>
      </c>
      <c r="Q1229" s="5"/>
      <c r="R1229" s="3"/>
      <c r="U1229" s="16"/>
      <c r="V1229" s="2"/>
      <c r="W1229" s="5"/>
      <c r="AB1229" s="3"/>
      <c r="AC1229" s="2"/>
      <c r="AD1229" s="2"/>
    </row>
    <row r="1230" spans="1:30">
      <c r="A1230" s="5">
        <v>23383.051899999999</v>
      </c>
      <c r="B1230" s="3">
        <v>-758.92482500000006</v>
      </c>
      <c r="F1230" s="2">
        <v>-121.95265999999999</v>
      </c>
      <c r="G1230" s="2">
        <v>36.782145999999997</v>
      </c>
      <c r="H1230" s="3">
        <v>23416.601054999999</v>
      </c>
      <c r="I1230" s="3">
        <v>287.92091599999998</v>
      </c>
      <c r="J1230">
        <v>7.1842000000000003E-2</v>
      </c>
      <c r="K1230" t="e">
        <f>VLOOKUP(A1230,Channel_xs_widths!$D$2:$E$279,2,FALSE)</f>
        <v>#N/A</v>
      </c>
      <c r="Q1230" s="5"/>
      <c r="R1230" s="3"/>
      <c r="U1230" s="16"/>
      <c r="V1230" s="2"/>
      <c r="W1230" s="5"/>
      <c r="AB1230" s="3"/>
      <c r="AC1230" s="2"/>
      <c r="AD1230" s="2"/>
    </row>
    <row r="1231" spans="1:30">
      <c r="A1231" s="5">
        <v>23393.529200000001</v>
      </c>
      <c r="B1231" s="3">
        <v>-759.77977799999996</v>
      </c>
      <c r="F1231" s="2">
        <v>-121.952771</v>
      </c>
      <c r="G1231" s="2">
        <v>36.782176</v>
      </c>
      <c r="H1231" s="3">
        <v>23427.113105</v>
      </c>
      <c r="I1231" s="3">
        <v>287.92102499999999</v>
      </c>
      <c r="J1231">
        <v>3.0939000000000001E-2</v>
      </c>
      <c r="K1231" t="e">
        <f>VLOOKUP(A1231,Channel_xs_widths!$D$2:$E$279,2,FALSE)</f>
        <v>#N/A</v>
      </c>
      <c r="Q1231" s="5"/>
      <c r="R1231" s="3"/>
      <c r="U1231" s="16"/>
      <c r="V1231" s="2"/>
      <c r="W1231" s="5"/>
      <c r="AB1231" s="3"/>
      <c r="AC1231" s="2"/>
      <c r="AD1231" s="2"/>
    </row>
    <row r="1232" spans="1:30">
      <c r="A1232" s="5">
        <v>23414.4836</v>
      </c>
      <c r="B1232" s="3">
        <v>-759.89729799999998</v>
      </c>
      <c r="F1232" s="2">
        <v>-121.952994</v>
      </c>
      <c r="G1232" s="2">
        <v>36.782235999999997</v>
      </c>
      <c r="H1232" s="3">
        <v>23448.067872</v>
      </c>
      <c r="I1232" s="3">
        <v>287.92113499999999</v>
      </c>
      <c r="J1232">
        <v>6.8760000000000002E-3</v>
      </c>
      <c r="K1232" t="e">
        <f>VLOOKUP(A1232,Channel_xs_widths!$D$2:$E$279,2,FALSE)</f>
        <v>#N/A</v>
      </c>
      <c r="Q1232" s="5"/>
      <c r="R1232" s="3"/>
      <c r="U1232" s="16"/>
      <c r="V1232" s="2"/>
      <c r="W1232" s="5"/>
      <c r="AB1232" s="3"/>
      <c r="AC1232" s="2"/>
      <c r="AD1232" s="2"/>
    </row>
    <row r="1233" spans="1:30">
      <c r="A1233" s="5">
        <v>23424.4166</v>
      </c>
      <c r="B1233" s="3">
        <v>-759.99216699999999</v>
      </c>
      <c r="F1233" s="2">
        <v>-121.95310499999999</v>
      </c>
      <c r="G1233" s="2">
        <v>36.782235999999997</v>
      </c>
      <c r="H1233" s="3">
        <v>23458.001316999998</v>
      </c>
      <c r="I1233" s="3">
        <v>269.37306599999999</v>
      </c>
      <c r="J1233">
        <v>2.957E-3</v>
      </c>
      <c r="K1233" t="e">
        <f>VLOOKUP(A1233,Channel_xs_widths!$D$2:$E$279,2,FALSE)</f>
        <v>#N/A</v>
      </c>
      <c r="Q1233" s="5"/>
      <c r="R1233" s="3"/>
      <c r="U1233" s="16"/>
      <c r="V1233" s="2"/>
      <c r="W1233" s="5"/>
      <c r="AB1233" s="3"/>
      <c r="AC1233" s="2"/>
      <c r="AD1233" s="2"/>
    </row>
    <row r="1234" spans="1:30">
      <c r="A1234" s="5">
        <v>23454.2156</v>
      </c>
      <c r="B1234" s="3">
        <v>-760.01479099999995</v>
      </c>
      <c r="F1234" s="2">
        <v>-121.953439</v>
      </c>
      <c r="G1234" s="2">
        <v>36.782235999999997</v>
      </c>
      <c r="H1234" s="3">
        <v>23487.800299999999</v>
      </c>
      <c r="I1234" s="3">
        <v>269.3732</v>
      </c>
      <c r="J1234">
        <v>3.3959000000000003E-2</v>
      </c>
      <c r="K1234" t="e">
        <f>VLOOKUP(A1234,Channel_xs_widths!$D$2:$E$279,2,FALSE)</f>
        <v>#N/A</v>
      </c>
      <c r="Q1234" s="5"/>
      <c r="R1234" s="3"/>
      <c r="U1234" s="16"/>
      <c r="V1234" s="2"/>
      <c r="W1234" s="5"/>
      <c r="AB1234" s="3"/>
      <c r="AC1234" s="2"/>
      <c r="AD1234" s="2"/>
    </row>
    <row r="1235" spans="1:30">
      <c r="A1235" s="5">
        <v>23484.014500000001</v>
      </c>
      <c r="B1235" s="3">
        <v>-762.016032</v>
      </c>
      <c r="F1235" s="2">
        <v>-121.953773</v>
      </c>
      <c r="G1235" s="2">
        <v>36.782235999999997</v>
      </c>
      <c r="H1235" s="3">
        <v>23517.666396000001</v>
      </c>
      <c r="I1235" s="3">
        <v>269.3734</v>
      </c>
      <c r="J1235">
        <v>3.9135999999999997E-2</v>
      </c>
      <c r="K1235" t="e">
        <f>VLOOKUP(A1235,Channel_xs_widths!$D$2:$E$279,2,FALSE)</f>
        <v>#N/A</v>
      </c>
      <c r="Q1235" s="5"/>
      <c r="R1235" s="3"/>
      <c r="U1235" s="16"/>
      <c r="V1235" s="2"/>
      <c r="W1235" s="5"/>
      <c r="AB1235" s="3"/>
      <c r="AC1235" s="2"/>
      <c r="AD1235" s="2"/>
    </row>
    <row r="1236" spans="1:30">
      <c r="A1236" s="5">
        <v>23503.880499999999</v>
      </c>
      <c r="B1236" s="3">
        <v>-761.95849599999997</v>
      </c>
      <c r="F1236" s="2">
        <v>-121.95399500000001</v>
      </c>
      <c r="G1236" s="2">
        <v>36.782235999999997</v>
      </c>
      <c r="H1236" s="3">
        <v>23537.532459999999</v>
      </c>
      <c r="I1236" s="3">
        <v>269.37356599999998</v>
      </c>
      <c r="J1236">
        <v>2.6780999999999999E-2</v>
      </c>
      <c r="K1236" t="e">
        <f>VLOOKUP(A1236,Channel_xs_widths!$D$2:$E$279,2,FALSE)</f>
        <v>#N/A</v>
      </c>
      <c r="Q1236" s="5"/>
      <c r="R1236" s="3"/>
      <c r="U1236" s="16"/>
      <c r="V1236" s="2"/>
      <c r="W1236" s="5"/>
      <c r="AB1236" s="3"/>
      <c r="AC1236" s="2"/>
      <c r="AD1236" s="2"/>
    </row>
    <row r="1237" spans="1:30">
      <c r="A1237" s="5">
        <v>23515.000599999999</v>
      </c>
      <c r="B1237" s="3">
        <v>-762.84585600000003</v>
      </c>
      <c r="F1237" s="2">
        <v>-121.95410699999999</v>
      </c>
      <c r="G1237" s="2">
        <v>36.782190999999997</v>
      </c>
      <c r="H1237" s="3">
        <v>23548.687911000001</v>
      </c>
      <c r="I1237" s="3">
        <v>242.65775400000001</v>
      </c>
      <c r="J1237">
        <v>7.9913999999999999E-2</v>
      </c>
      <c r="K1237" t="e">
        <f>VLOOKUP(A1237,Channel_xs_widths!$D$2:$E$279,2,FALSE)</f>
        <v>#N/A</v>
      </c>
      <c r="Q1237" s="5"/>
      <c r="R1237" s="3"/>
      <c r="U1237" s="16"/>
      <c r="V1237" s="2"/>
      <c r="W1237" s="5"/>
      <c r="AB1237" s="3"/>
      <c r="AC1237" s="2"/>
      <c r="AD1237" s="2"/>
    </row>
    <row r="1238" spans="1:30">
      <c r="A1238" s="5">
        <v>23526.120699999999</v>
      </c>
      <c r="B1238" s="3">
        <v>-763.73579900000004</v>
      </c>
      <c r="F1238" s="2">
        <v>-121.954218</v>
      </c>
      <c r="G1238" s="2">
        <v>36.782145999999997</v>
      </c>
      <c r="H1238" s="3">
        <v>23559.843572000002</v>
      </c>
      <c r="I1238" s="3">
        <v>242.65783500000001</v>
      </c>
      <c r="J1238">
        <v>5.3490000000000003E-2</v>
      </c>
      <c r="K1238" t="e">
        <f>VLOOKUP(A1238,Channel_xs_widths!$D$2:$E$279,2,FALSE)</f>
        <v>#N/A</v>
      </c>
      <c r="Q1238" s="5"/>
      <c r="R1238" s="3"/>
      <c r="U1238" s="16"/>
      <c r="V1238" s="2"/>
      <c r="W1238" s="5"/>
      <c r="AB1238" s="3"/>
      <c r="AC1238" s="2"/>
      <c r="AD1238" s="2"/>
    </row>
    <row r="1239" spans="1:30">
      <c r="A1239" s="5">
        <v>23548.361000000001</v>
      </c>
      <c r="B1239" s="3">
        <v>-764.63031000000001</v>
      </c>
      <c r="F1239" s="2">
        <v>-121.954441</v>
      </c>
      <c r="G1239" s="2">
        <v>36.782055999999997</v>
      </c>
      <c r="H1239" s="3">
        <v>23582.101781000001</v>
      </c>
      <c r="I1239" s="3">
        <v>242.65795600000001</v>
      </c>
      <c r="J1239">
        <v>4.8916000000000001E-2</v>
      </c>
      <c r="K1239">
        <f>VLOOKUP(A1239,Channel_xs_widths!$D$2:$E$279,2,FALSE)</f>
        <v>286.41783762599999</v>
      </c>
      <c r="Q1239" s="5"/>
      <c r="R1239" s="3"/>
      <c r="U1239" s="16"/>
      <c r="V1239" s="2"/>
      <c r="W1239" s="5"/>
      <c r="AB1239" s="3"/>
      <c r="AC1239" s="2"/>
      <c r="AD1239" s="2"/>
    </row>
    <row r="1240" spans="1:30">
      <c r="A1240" s="5">
        <v>23570.601200000001</v>
      </c>
      <c r="B1240" s="3">
        <v>-765.91162099999997</v>
      </c>
      <c r="F1240" s="2">
        <v>-121.954663</v>
      </c>
      <c r="G1240" s="2">
        <v>36.781965999999997</v>
      </c>
      <c r="H1240" s="3">
        <v>23604.378908999999</v>
      </c>
      <c r="I1240" s="3">
        <v>242.658118</v>
      </c>
      <c r="J1240">
        <v>4.8340000000000001E-2</v>
      </c>
      <c r="K1240" t="e">
        <f>VLOOKUP(A1240,Channel_xs_widths!$D$2:$E$279,2,FALSE)</f>
        <v>#N/A</v>
      </c>
      <c r="Q1240" s="5"/>
      <c r="R1240" s="3"/>
      <c r="U1240" s="16"/>
      <c r="V1240" s="2"/>
      <c r="W1240" s="5"/>
      <c r="AB1240" s="3"/>
      <c r="AC1240" s="2"/>
      <c r="AD1240" s="2"/>
    </row>
    <row r="1241" spans="1:30">
      <c r="A1241" s="5">
        <v>23581.078399999999</v>
      </c>
      <c r="B1241" s="3">
        <v>-766.21186</v>
      </c>
      <c r="F1241" s="2">
        <v>-121.954775</v>
      </c>
      <c r="G1241" s="2">
        <v>36.781936000000002</v>
      </c>
      <c r="H1241" s="3">
        <v>23614.860455999999</v>
      </c>
      <c r="I1241" s="3">
        <v>250.82596100000001</v>
      </c>
      <c r="J1241">
        <v>1.5242E-2</v>
      </c>
      <c r="K1241" t="e">
        <f>VLOOKUP(A1241,Channel_xs_widths!$D$2:$E$279,2,FALSE)</f>
        <v>#N/A</v>
      </c>
      <c r="Q1241" s="5"/>
      <c r="R1241" s="3"/>
      <c r="U1241" s="16"/>
      <c r="V1241" s="2"/>
      <c r="W1241" s="5"/>
      <c r="AB1241" s="3"/>
      <c r="AC1241" s="2"/>
      <c r="AD1241" s="2"/>
    </row>
    <row r="1242" spans="1:30">
      <c r="A1242" s="5">
        <v>23602.032999999999</v>
      </c>
      <c r="B1242" s="3">
        <v>-766.39070600000002</v>
      </c>
      <c r="F1242" s="2">
        <v>-121.95499700000001</v>
      </c>
      <c r="G1242" s="2">
        <v>36.781875999999997</v>
      </c>
      <c r="H1242" s="3">
        <v>23635.815720999999</v>
      </c>
      <c r="I1242" s="3">
        <v>250.82607100000001</v>
      </c>
      <c r="J1242">
        <v>7.2919999999999999E-3</v>
      </c>
      <c r="K1242" t="e">
        <f>VLOOKUP(A1242,Channel_xs_widths!$D$2:$E$279,2,FALSE)</f>
        <v>#N/A</v>
      </c>
      <c r="Q1242" s="5"/>
      <c r="R1242" s="3"/>
      <c r="U1242" s="16"/>
      <c r="V1242" s="2"/>
      <c r="W1242" s="5"/>
      <c r="AB1242" s="3"/>
      <c r="AC1242" s="2"/>
      <c r="AD1242" s="2"/>
    </row>
    <row r="1243" spans="1:30">
      <c r="A1243" s="5">
        <v>23612.510200000001</v>
      </c>
      <c r="B1243" s="3">
        <v>-766.44105999999999</v>
      </c>
      <c r="F1243" s="2">
        <v>-121.955108</v>
      </c>
      <c r="G1243" s="2">
        <v>36.781846000000002</v>
      </c>
      <c r="H1243" s="3">
        <v>23646.293098999999</v>
      </c>
      <c r="I1243" s="3">
        <v>250.82618199999999</v>
      </c>
      <c r="J1243">
        <v>3.5957000000000003E-2</v>
      </c>
      <c r="K1243" t="e">
        <f>VLOOKUP(A1243,Channel_xs_widths!$D$2:$E$279,2,FALSE)</f>
        <v>#N/A</v>
      </c>
      <c r="Q1243" s="5"/>
      <c r="R1243" s="3"/>
      <c r="U1243" s="16"/>
      <c r="V1243" s="2"/>
      <c r="W1243" s="5"/>
      <c r="AB1243" s="3"/>
      <c r="AC1243" s="2"/>
      <c r="AD1243" s="2"/>
    </row>
    <row r="1244" spans="1:30">
      <c r="A1244" s="5">
        <v>23643.941999999999</v>
      </c>
      <c r="B1244" s="3">
        <v>-767.89763700000003</v>
      </c>
      <c r="F1244" s="2">
        <v>-121.95544200000001</v>
      </c>
      <c r="G1244" s="2">
        <v>36.781756000000001</v>
      </c>
      <c r="H1244" s="3">
        <v>23677.758620000001</v>
      </c>
      <c r="I1244" s="3">
        <v>250.82633000000001</v>
      </c>
      <c r="J1244">
        <v>4.1036999999999997E-2</v>
      </c>
      <c r="K1244" t="e">
        <f>VLOOKUP(A1244,Channel_xs_widths!$D$2:$E$279,2,FALSE)</f>
        <v>#N/A</v>
      </c>
      <c r="Q1244" s="5"/>
      <c r="R1244" s="3"/>
      <c r="U1244" s="16"/>
      <c r="V1244" s="2"/>
      <c r="W1244" s="5"/>
      <c r="AB1244" s="3"/>
      <c r="AC1244" s="2"/>
      <c r="AD1244" s="2"/>
    </row>
    <row r="1245" spans="1:30">
      <c r="A1245" s="5">
        <v>23664.896499999999</v>
      </c>
      <c r="B1245" s="3">
        <v>-768.59082000000001</v>
      </c>
      <c r="F1245" s="2">
        <v>-121.955665</v>
      </c>
      <c r="G1245" s="2">
        <v>36.781695999999997</v>
      </c>
      <c r="H1245" s="3">
        <v>23698.724625999999</v>
      </c>
      <c r="I1245" s="3">
        <v>250.826515</v>
      </c>
      <c r="J1245">
        <v>1.2005999999999999E-2</v>
      </c>
      <c r="K1245" t="e">
        <f>VLOOKUP(A1245,Channel_xs_widths!$D$2:$E$279,2,FALSE)</f>
        <v>#N/A</v>
      </c>
      <c r="Q1245" s="5"/>
      <c r="R1245" s="3"/>
      <c r="U1245" s="16"/>
      <c r="V1245" s="2"/>
      <c r="W1245" s="5"/>
      <c r="AB1245" s="3"/>
      <c r="AC1245" s="2"/>
      <c r="AD1245" s="2"/>
    </row>
    <row r="1246" spans="1:30">
      <c r="A1246" s="5">
        <v>23678.990300000001</v>
      </c>
      <c r="B1246" s="3">
        <v>-768.31841999999995</v>
      </c>
      <c r="F1246" s="2">
        <v>-121.955776</v>
      </c>
      <c r="G1246" s="2">
        <v>36.781604999999999</v>
      </c>
      <c r="H1246" s="3">
        <v>23712.821048000002</v>
      </c>
      <c r="I1246" s="3">
        <v>224.18668199999999</v>
      </c>
      <c r="J1246">
        <v>1.2508E-2</v>
      </c>
      <c r="K1246" t="e">
        <f>VLOOKUP(A1246,Channel_xs_widths!$D$2:$E$279,2,FALSE)</f>
        <v>#N/A</v>
      </c>
      <c r="Q1246" s="5"/>
      <c r="R1246" s="3"/>
      <c r="U1246" s="16"/>
      <c r="V1246" s="2"/>
      <c r="W1246" s="5"/>
      <c r="AB1246" s="3"/>
      <c r="AC1246" s="2"/>
      <c r="AD1246" s="2"/>
    </row>
    <row r="1247" spans="1:30">
      <c r="A1247" s="5">
        <v>23721.271700000001</v>
      </c>
      <c r="B1247" s="3">
        <v>-769.29595900000004</v>
      </c>
      <c r="F1247" s="2">
        <v>-121.95611</v>
      </c>
      <c r="G1247" s="2">
        <v>36.781334999999999</v>
      </c>
      <c r="H1247" s="3">
        <v>23755.113763000001</v>
      </c>
      <c r="I1247" s="3">
        <v>224.18688599999999</v>
      </c>
      <c r="J1247">
        <v>2.3120000000000002E-2</v>
      </c>
      <c r="K1247" t="e">
        <f>VLOOKUP(A1247,Channel_xs_widths!$D$2:$E$279,2,FALSE)</f>
        <v>#N/A</v>
      </c>
      <c r="Q1247" s="5"/>
      <c r="R1247" s="3"/>
      <c r="U1247" s="16"/>
      <c r="V1247" s="2"/>
      <c r="W1247" s="5"/>
      <c r="AB1247" s="3"/>
      <c r="AC1247" s="2"/>
      <c r="AD1247" s="2"/>
    </row>
    <row r="1248" spans="1:30">
      <c r="A1248" s="5">
        <v>23721.271700000001</v>
      </c>
      <c r="B1248" s="3">
        <v>-769.29595900000004</v>
      </c>
      <c r="F1248" s="2">
        <v>-121.95611</v>
      </c>
      <c r="G1248" s="2">
        <v>36.781334999999999</v>
      </c>
      <c r="H1248" s="3">
        <v>23755.113763000001</v>
      </c>
      <c r="I1248" s="3">
        <v>180</v>
      </c>
      <c r="J1248">
        <v>4.4346999999999998E-2</v>
      </c>
      <c r="K1248" t="e">
        <f>VLOOKUP(A1248,Channel_xs_widths!$D$2:$E$279,2,FALSE)</f>
        <v>#N/A</v>
      </c>
      <c r="Q1248" s="5"/>
      <c r="R1248" s="3"/>
      <c r="U1248" s="16"/>
      <c r="V1248" s="2"/>
      <c r="W1248" s="5"/>
      <c r="AB1248" s="3"/>
      <c r="AC1248" s="2"/>
      <c r="AD1248" s="2"/>
    </row>
    <row r="1249" spans="1:30">
      <c r="A1249" s="5">
        <v>23735.365600000001</v>
      </c>
      <c r="B1249" s="3">
        <v>-769.92097999999999</v>
      </c>
      <c r="F1249" s="2">
        <v>-121.956222</v>
      </c>
      <c r="G1249" s="2">
        <v>36.781244999999998</v>
      </c>
      <c r="H1249" s="3">
        <v>23769.221437</v>
      </c>
      <c r="I1249" s="3">
        <v>224.18709000000001</v>
      </c>
      <c r="J1249">
        <v>9.3302999999999997E-2</v>
      </c>
      <c r="K1249" t="e">
        <f>VLOOKUP(A1249,Channel_xs_widths!$D$2:$E$279,2,FALSE)</f>
        <v>#N/A</v>
      </c>
      <c r="Q1249" s="5"/>
      <c r="R1249" s="3"/>
      <c r="U1249" s="16"/>
      <c r="V1249" s="2"/>
      <c r="W1249" s="5"/>
      <c r="AB1249" s="3"/>
      <c r="AC1249" s="2"/>
      <c r="AD1249" s="2"/>
    </row>
    <row r="1250" spans="1:30">
      <c r="A1250" s="5">
        <v>23758.360100000002</v>
      </c>
      <c r="B1250" s="3">
        <v>-772.75642600000003</v>
      </c>
      <c r="F1250" s="2">
        <v>-121.956349</v>
      </c>
      <c r="G1250" s="2">
        <v>36.781064999999998</v>
      </c>
      <c r="H1250" s="3">
        <v>23792.390112000001</v>
      </c>
      <c r="I1250" s="3">
        <v>208.95836800000001</v>
      </c>
      <c r="J1250">
        <v>9.1982999999999995E-2</v>
      </c>
      <c r="K1250">
        <f>VLOOKUP(A1250,Channel_xs_widths!$D$2:$E$279,2,FALSE)</f>
        <v>205.978005177</v>
      </c>
      <c r="Q1250" s="5"/>
      <c r="R1250" s="3"/>
      <c r="U1250" s="16"/>
      <c r="V1250" s="2"/>
      <c r="W1250" s="5"/>
      <c r="AB1250" s="3"/>
      <c r="AC1250" s="2"/>
      <c r="AD1250" s="2"/>
    </row>
    <row r="1251" spans="1:30">
      <c r="A1251" s="5">
        <v>23775.606</v>
      </c>
      <c r="B1251" s="3">
        <v>-773.62240599999996</v>
      </c>
      <c r="F1251" s="2">
        <v>-121.956444</v>
      </c>
      <c r="G1251" s="2">
        <v>36.780929</v>
      </c>
      <c r="H1251" s="3">
        <v>23809.657735000001</v>
      </c>
      <c r="I1251" s="3">
        <v>208.95848799999999</v>
      </c>
      <c r="J1251">
        <v>1.0774000000000001E-2</v>
      </c>
      <c r="K1251" t="e">
        <f>VLOOKUP(A1251,Channel_xs_widths!$D$2:$E$279,2,FALSE)</f>
        <v>#N/A</v>
      </c>
      <c r="Q1251" s="5"/>
      <c r="R1251" s="3"/>
      <c r="U1251" s="16"/>
      <c r="V1251" s="2"/>
      <c r="W1251" s="5"/>
      <c r="AB1251" s="3"/>
      <c r="AC1251" s="2"/>
      <c r="AD1251" s="2"/>
    </row>
    <row r="1252" spans="1:30">
      <c r="A1252" s="5">
        <v>23792.851900000001</v>
      </c>
      <c r="B1252" s="3">
        <v>-773.12803399999996</v>
      </c>
      <c r="F1252" s="2">
        <v>-121.95654</v>
      </c>
      <c r="G1252" s="2">
        <v>36.780794</v>
      </c>
      <c r="H1252" s="3">
        <v>23826.910721</v>
      </c>
      <c r="I1252" s="3">
        <v>208.95859100000001</v>
      </c>
      <c r="J1252">
        <v>1.0134000000000001E-2</v>
      </c>
      <c r="K1252" t="e">
        <f>VLOOKUP(A1252,Channel_xs_widths!$D$2:$E$279,2,FALSE)</f>
        <v>#N/A</v>
      </c>
      <c r="Q1252" s="5"/>
      <c r="R1252" s="3"/>
      <c r="U1252" s="16"/>
      <c r="V1252" s="2"/>
      <c r="W1252" s="5"/>
      <c r="AB1252" s="3"/>
      <c r="AC1252" s="2"/>
      <c r="AD1252" s="2"/>
    </row>
    <row r="1253" spans="1:30">
      <c r="A1253" s="5">
        <v>23815.846399999999</v>
      </c>
      <c r="B1253" s="3">
        <v>-774.03019200000006</v>
      </c>
      <c r="F1253" s="2">
        <v>-121.956667</v>
      </c>
      <c r="G1253" s="2">
        <v>36.780614</v>
      </c>
      <c r="H1253" s="3">
        <v>23849.922956999999</v>
      </c>
      <c r="I1253" s="3">
        <v>208.95871099999999</v>
      </c>
      <c r="J1253">
        <v>6.0364000000000001E-2</v>
      </c>
      <c r="K1253" t="e">
        <f>VLOOKUP(A1253,Channel_xs_widths!$D$2:$E$279,2,FALSE)</f>
        <v>#N/A</v>
      </c>
      <c r="Q1253" s="5"/>
      <c r="R1253" s="3"/>
      <c r="U1253" s="16"/>
      <c r="V1253" s="2"/>
      <c r="W1253" s="5"/>
      <c r="AB1253" s="3"/>
      <c r="AC1253" s="2"/>
      <c r="AD1253" s="2"/>
    </row>
    <row r="1254" spans="1:30">
      <c r="A1254" s="5">
        <v>23826.3789</v>
      </c>
      <c r="B1254" s="3">
        <v>-775.15184899999997</v>
      </c>
      <c r="F1254" s="2">
        <v>-121.956704</v>
      </c>
      <c r="G1254" s="2">
        <v>36.780524</v>
      </c>
      <c r="H1254" s="3">
        <v>23860.514953999998</v>
      </c>
      <c r="I1254" s="3">
        <v>197.69795999999999</v>
      </c>
      <c r="J1254">
        <v>7.0240999999999998E-2</v>
      </c>
      <c r="K1254" t="e">
        <f>VLOOKUP(A1254,Channel_xs_widths!$D$2:$E$279,2,FALSE)</f>
        <v>#N/A</v>
      </c>
      <c r="Q1254" s="5"/>
      <c r="R1254" s="3"/>
      <c r="U1254" s="16"/>
      <c r="V1254" s="2"/>
      <c r="W1254" s="5"/>
      <c r="AB1254" s="3"/>
      <c r="AC1254" s="2"/>
      <c r="AD1254" s="2"/>
    </row>
    <row r="1255" spans="1:30">
      <c r="A1255" s="5">
        <v>23847.4437</v>
      </c>
      <c r="B1255" s="3">
        <v>-776.24961299999995</v>
      </c>
      <c r="F1255" s="2">
        <v>-121.956778</v>
      </c>
      <c r="G1255" s="2">
        <v>36.780343999999999</v>
      </c>
      <c r="H1255" s="3">
        <v>23881.60842</v>
      </c>
      <c r="I1255" s="3">
        <v>197.698026</v>
      </c>
      <c r="J1255">
        <v>4.7781999999999998E-2</v>
      </c>
      <c r="K1255" t="e">
        <f>VLOOKUP(A1255,Channel_xs_widths!$D$2:$E$279,2,FALSE)</f>
        <v>#N/A</v>
      </c>
      <c r="Q1255" s="5"/>
      <c r="R1255" s="3"/>
      <c r="U1255" s="16"/>
      <c r="V1255" s="2"/>
      <c r="W1255" s="5"/>
      <c r="AB1255" s="3"/>
      <c r="AC1255" s="2"/>
      <c r="AD1255" s="2"/>
    </row>
    <row r="1256" spans="1:30">
      <c r="A1256" s="5">
        <v>23857.976200000001</v>
      </c>
      <c r="B1256" s="3">
        <v>-776.66163500000005</v>
      </c>
      <c r="F1256" s="2">
        <v>-121.95681500000001</v>
      </c>
      <c r="G1256" s="2">
        <v>36.780253999999999</v>
      </c>
      <c r="H1256" s="3">
        <v>23892.148918999999</v>
      </c>
      <c r="I1256" s="3">
        <v>197.69809100000001</v>
      </c>
      <c r="J1256">
        <v>2.3095000000000001E-2</v>
      </c>
      <c r="K1256" t="e">
        <f>VLOOKUP(A1256,Channel_xs_widths!$D$2:$E$279,2,FALSE)</f>
        <v>#N/A</v>
      </c>
      <c r="Q1256" s="5"/>
      <c r="R1256" s="3"/>
      <c r="U1256" s="16"/>
      <c r="V1256" s="2"/>
      <c r="W1256" s="5"/>
      <c r="AB1256" s="3"/>
      <c r="AC1256" s="2"/>
      <c r="AD1256" s="2"/>
    </row>
    <row r="1257" spans="1:30">
      <c r="A1257" s="5">
        <v>23889.573499999999</v>
      </c>
      <c r="B1257" s="3">
        <v>-777.22258199999999</v>
      </c>
      <c r="F1257" s="2">
        <v>-121.95692699999999</v>
      </c>
      <c r="G1257" s="2">
        <v>36.779983000000001</v>
      </c>
      <c r="H1257" s="3">
        <v>23923.751230999998</v>
      </c>
      <c r="I1257" s="3">
        <v>197.69817900000001</v>
      </c>
      <c r="J1257">
        <v>3.0363999999999999E-2</v>
      </c>
      <c r="K1257" t="e">
        <f>VLOOKUP(A1257,Channel_xs_widths!$D$2:$E$279,2,FALSE)</f>
        <v>#N/A</v>
      </c>
      <c r="Q1257" s="5"/>
      <c r="R1257" s="3"/>
      <c r="U1257" s="16"/>
      <c r="V1257" s="2"/>
      <c r="W1257" s="5"/>
      <c r="AB1257" s="3"/>
      <c r="AC1257" s="2"/>
      <c r="AD1257" s="2"/>
    </row>
    <row r="1258" spans="1:30">
      <c r="A1258" s="5">
        <v>23910.6384</v>
      </c>
      <c r="B1258" s="3">
        <v>-778.26066100000003</v>
      </c>
      <c r="F1258" s="2">
        <v>-121.95700100000001</v>
      </c>
      <c r="G1258" s="2">
        <v>36.779803000000001</v>
      </c>
      <c r="H1258" s="3">
        <v>23944.841687</v>
      </c>
      <c r="I1258" s="3">
        <v>197.69828899999999</v>
      </c>
      <c r="J1258">
        <v>8.7917999999999996E-2</v>
      </c>
      <c r="K1258" t="e">
        <f>VLOOKUP(A1258,Channel_xs_widths!$D$2:$E$279,2,FALSE)</f>
        <v>#N/A</v>
      </c>
      <c r="Q1258" s="5"/>
      <c r="R1258" s="3"/>
      <c r="U1258" s="16"/>
      <c r="V1258" s="2"/>
      <c r="W1258" s="5"/>
      <c r="AB1258" s="3"/>
      <c r="AC1258" s="2"/>
      <c r="AD1258" s="2"/>
    </row>
    <row r="1259" spans="1:30">
      <c r="A1259" s="5">
        <v>23921.346600000001</v>
      </c>
      <c r="B1259" s="3">
        <v>-780.01600299999996</v>
      </c>
      <c r="F1259" s="2">
        <v>-121.957112</v>
      </c>
      <c r="G1259" s="2">
        <v>36.779767</v>
      </c>
      <c r="H1259" s="3">
        <v>23955.692803999998</v>
      </c>
      <c r="I1259" s="3">
        <v>247.44462100000001</v>
      </c>
      <c r="J1259">
        <v>6.9790000000000005E-2</v>
      </c>
      <c r="K1259" t="e">
        <f>VLOOKUP(A1259,Channel_xs_widths!$D$2:$E$279,2,FALSE)</f>
        <v>#N/A</v>
      </c>
      <c r="Q1259" s="5"/>
      <c r="R1259" s="3"/>
      <c r="U1259" s="16"/>
      <c r="V1259" s="2"/>
      <c r="W1259" s="5"/>
      <c r="AB1259" s="3"/>
      <c r="AC1259" s="2"/>
      <c r="AD1259" s="2"/>
    </row>
    <row r="1260" spans="1:30">
      <c r="A1260" s="5">
        <v>23937.408899999999</v>
      </c>
      <c r="B1260" s="3">
        <v>-780.12896699999999</v>
      </c>
      <c r="F1260" s="2">
        <v>-121.957279</v>
      </c>
      <c r="G1260" s="2">
        <v>36.779713000000001</v>
      </c>
      <c r="H1260" s="3">
        <v>23971.755505000001</v>
      </c>
      <c r="I1260" s="3">
        <v>247.444716</v>
      </c>
      <c r="J1260">
        <v>1.5143999999999999E-2</v>
      </c>
      <c r="K1260" t="e">
        <f>VLOOKUP(A1260,Channel_xs_widths!$D$2:$E$279,2,FALSE)</f>
        <v>#N/A</v>
      </c>
      <c r="Q1260" s="5"/>
      <c r="R1260" s="3"/>
      <c r="U1260" s="16"/>
      <c r="V1260" s="2"/>
      <c r="W1260" s="5"/>
      <c r="AB1260" s="3"/>
      <c r="AC1260" s="2"/>
      <c r="AD1260" s="2"/>
    </row>
    <row r="1261" spans="1:30">
      <c r="A1261" s="5">
        <v>23953.4712</v>
      </c>
      <c r="B1261" s="3">
        <v>-780.50250200000005</v>
      </c>
      <c r="F1261" s="2">
        <v>-121.957446</v>
      </c>
      <c r="G1261" s="2">
        <v>36.779659000000002</v>
      </c>
      <c r="H1261" s="3">
        <v>23987.822162</v>
      </c>
      <c r="I1261" s="3">
        <v>247.44483099999999</v>
      </c>
      <c r="J1261">
        <v>3.1272000000000001E-2</v>
      </c>
      <c r="K1261">
        <f>VLOOKUP(A1261,Channel_xs_widths!$D$2:$E$279,2,FALSE)</f>
        <v>103.403906883</v>
      </c>
      <c r="Q1261" s="5"/>
      <c r="R1261" s="3"/>
      <c r="U1261" s="16"/>
      <c r="V1261" s="2"/>
      <c r="W1261" s="5"/>
      <c r="AB1261" s="3"/>
      <c r="AC1261" s="2"/>
      <c r="AD1261" s="2"/>
    </row>
    <row r="1262" spans="1:30">
      <c r="A1262" s="5">
        <v>23964.179400000001</v>
      </c>
      <c r="B1262" s="3">
        <v>-780.96614599999998</v>
      </c>
      <c r="F1262" s="2">
        <v>-121.95755699999999</v>
      </c>
      <c r="G1262" s="2">
        <v>36.779623000000001</v>
      </c>
      <c r="H1262" s="3">
        <v>23998.540409000001</v>
      </c>
      <c r="I1262" s="3">
        <v>247.44492700000001</v>
      </c>
      <c r="J1262">
        <v>5.4593000000000003E-2</v>
      </c>
      <c r="K1262" t="e">
        <f>VLOOKUP(A1262,Channel_xs_widths!$D$2:$E$279,2,FALSE)</f>
        <v>#N/A</v>
      </c>
      <c r="Q1262" s="5"/>
      <c r="R1262" s="3"/>
      <c r="U1262" s="16"/>
      <c r="V1262" s="2"/>
      <c r="W1262" s="5"/>
      <c r="AB1262" s="3"/>
      <c r="AC1262" s="2"/>
      <c r="AD1262" s="2"/>
    </row>
    <row r="1263" spans="1:30">
      <c r="A1263" s="5">
        <v>23984.376700000001</v>
      </c>
      <c r="B1263" s="3">
        <v>-782.18971499999998</v>
      </c>
      <c r="F1263" s="2">
        <v>-121.957589</v>
      </c>
      <c r="G1263" s="2">
        <v>36.779442000000003</v>
      </c>
      <c r="H1263" s="3">
        <v>24018.774738</v>
      </c>
      <c r="I1263" s="3">
        <v>187.453667</v>
      </c>
      <c r="J1263">
        <v>3.0894000000000001E-2</v>
      </c>
      <c r="K1263" t="e">
        <f>VLOOKUP(A1263,Channel_xs_widths!$D$2:$E$279,2,FALSE)</f>
        <v>#N/A</v>
      </c>
      <c r="Q1263" s="5"/>
      <c r="R1263" s="3"/>
      <c r="U1263" s="16"/>
      <c r="V1263" s="2"/>
      <c r="W1263" s="5"/>
      <c r="AB1263" s="3"/>
      <c r="AC1263" s="2"/>
      <c r="AD1263" s="2"/>
    </row>
    <row r="1264" spans="1:30">
      <c r="A1264" s="5">
        <v>24014.672699999999</v>
      </c>
      <c r="B1264" s="3">
        <v>-782.52609700000005</v>
      </c>
      <c r="F1264" s="2">
        <v>-121.95763700000001</v>
      </c>
      <c r="G1264" s="2">
        <v>36.779172000000003</v>
      </c>
      <c r="H1264" s="3">
        <v>24049.072558</v>
      </c>
      <c r="I1264" s="3">
        <v>187.45371800000001</v>
      </c>
      <c r="J1264">
        <v>1.5084E-2</v>
      </c>
      <c r="K1264" t="e">
        <f>VLOOKUP(A1264,Channel_xs_widths!$D$2:$E$279,2,FALSE)</f>
        <v>#N/A</v>
      </c>
      <c r="Q1264" s="5"/>
      <c r="R1264" s="3"/>
      <c r="U1264" s="16"/>
      <c r="V1264" s="2"/>
      <c r="W1264" s="5"/>
      <c r="AB1264" s="3"/>
      <c r="AC1264" s="2"/>
      <c r="AD1264" s="2"/>
    </row>
    <row r="1265" spans="1:30">
      <c r="A1265" s="5">
        <v>24034.87</v>
      </c>
      <c r="B1265" s="3">
        <v>-782.95133499999997</v>
      </c>
      <c r="F1265" s="2">
        <v>-121.957669</v>
      </c>
      <c r="G1265" s="2">
        <v>36.778992000000002</v>
      </c>
      <c r="H1265" s="3">
        <v>24069.274334999998</v>
      </c>
      <c r="I1265" s="3">
        <v>187.453768</v>
      </c>
      <c r="J1265">
        <v>2.2865E-2</v>
      </c>
      <c r="K1265" t="e">
        <f>VLOOKUP(A1265,Channel_xs_widths!$D$2:$E$279,2,FALSE)</f>
        <v>#N/A</v>
      </c>
      <c r="Q1265" s="5"/>
      <c r="R1265" s="3"/>
      <c r="U1265" s="16"/>
      <c r="V1265" s="2"/>
      <c r="W1265" s="5"/>
      <c r="AB1265" s="3"/>
      <c r="AC1265" s="2"/>
      <c r="AD1265" s="2"/>
    </row>
    <row r="1266" spans="1:30">
      <c r="A1266" s="5">
        <v>24045.172200000001</v>
      </c>
      <c r="B1266" s="3">
        <v>-783.22346500000003</v>
      </c>
      <c r="F1266" s="2">
        <v>-121.957696</v>
      </c>
      <c r="G1266" s="2">
        <v>36.778902000000002</v>
      </c>
      <c r="H1266" s="3">
        <v>24079.580163999999</v>
      </c>
      <c r="I1266" s="3">
        <v>193.324397</v>
      </c>
      <c r="J1266">
        <v>5.4364999999999997E-2</v>
      </c>
      <c r="K1266" t="e">
        <f>VLOOKUP(A1266,Channel_xs_widths!$D$2:$E$279,2,FALSE)</f>
        <v>#N/A</v>
      </c>
      <c r="Q1266" s="5"/>
      <c r="R1266" s="3"/>
      <c r="U1266" s="16"/>
      <c r="V1266" s="2"/>
      <c r="W1266" s="5"/>
      <c r="AB1266" s="3"/>
      <c r="AC1266" s="2"/>
      <c r="AD1266" s="2"/>
    </row>
    <row r="1267" spans="1:30">
      <c r="A1267" s="5">
        <v>24076.0789</v>
      </c>
      <c r="B1267" s="3">
        <v>-785.19164999999998</v>
      </c>
      <c r="F1267" s="2">
        <v>-121.95778</v>
      </c>
      <c r="G1267" s="2">
        <v>36.778630999999997</v>
      </c>
      <c r="H1267" s="3">
        <v>24110.549479000001</v>
      </c>
      <c r="I1267" s="3">
        <v>193.324465</v>
      </c>
      <c r="J1267">
        <v>6.3681000000000001E-2</v>
      </c>
      <c r="K1267" t="e">
        <f>VLOOKUP(A1267,Channel_xs_widths!$D$2:$E$279,2,FALSE)</f>
        <v>#N/A</v>
      </c>
      <c r="Q1267" s="5"/>
      <c r="R1267" s="3"/>
      <c r="U1267" s="16"/>
      <c r="V1267" s="2"/>
      <c r="W1267" s="5"/>
      <c r="AB1267" s="3"/>
      <c r="AC1267" s="2"/>
      <c r="AD1267" s="2"/>
    </row>
    <row r="1268" spans="1:30">
      <c r="A1268" s="5">
        <v>24076.0789</v>
      </c>
      <c r="B1268" s="3">
        <v>-785.19164999999998</v>
      </c>
      <c r="F1268" s="2">
        <v>-121.95778</v>
      </c>
      <c r="G1268" s="2">
        <v>36.778630999999997</v>
      </c>
      <c r="H1268" s="3">
        <v>24110.549479000001</v>
      </c>
      <c r="I1268" s="3">
        <v>180</v>
      </c>
      <c r="J1268">
        <v>2.8781999999999999E-2</v>
      </c>
      <c r="K1268" t="e">
        <f>VLOOKUP(A1268,Channel_xs_widths!$D$2:$E$279,2,FALSE)</f>
        <v>#N/A</v>
      </c>
      <c r="Q1268" s="5"/>
      <c r="R1268" s="3"/>
      <c r="U1268" s="16"/>
      <c r="V1268" s="2"/>
      <c r="W1268" s="5"/>
      <c r="AB1268" s="3"/>
      <c r="AC1268" s="2"/>
      <c r="AD1268" s="2"/>
    </row>
    <row r="1269" spans="1:30">
      <c r="A1269" s="5">
        <v>24106.985700000001</v>
      </c>
      <c r="B1269" s="3">
        <v>-786.08122300000002</v>
      </c>
      <c r="F1269" s="2">
        <v>-121.957863</v>
      </c>
      <c r="G1269" s="2">
        <v>36.778360999999997</v>
      </c>
      <c r="H1269" s="3">
        <v>24141.468992999999</v>
      </c>
      <c r="I1269" s="3">
        <v>193.324567</v>
      </c>
      <c r="J1269">
        <v>2.3040000000000001E-2</v>
      </c>
      <c r="K1269" t="e">
        <f>VLOOKUP(A1269,Channel_xs_widths!$D$2:$E$279,2,FALSE)</f>
        <v>#N/A</v>
      </c>
      <c r="Q1269" s="5"/>
      <c r="R1269" s="3"/>
      <c r="U1269" s="16"/>
      <c r="V1269" s="2"/>
      <c r="W1269" s="5"/>
      <c r="AB1269" s="3"/>
      <c r="AC1269" s="2"/>
      <c r="AD1269" s="2"/>
    </row>
    <row r="1270" spans="1:30">
      <c r="A1270" s="5">
        <v>24117.287899999999</v>
      </c>
      <c r="B1270" s="3">
        <v>-786.14111300000002</v>
      </c>
      <c r="F1270" s="2">
        <v>-121.957891</v>
      </c>
      <c r="G1270" s="2">
        <v>36.778270999999997</v>
      </c>
      <c r="H1270" s="3">
        <v>24151.771406</v>
      </c>
      <c r="I1270" s="3">
        <v>193.324635</v>
      </c>
      <c r="J1270">
        <v>2.1647E-2</v>
      </c>
      <c r="K1270" t="e">
        <f>VLOOKUP(A1270,Channel_xs_widths!$D$2:$E$279,2,FALSE)</f>
        <v>#N/A</v>
      </c>
      <c r="Q1270" s="5"/>
      <c r="R1270" s="3"/>
      <c r="U1270" s="16"/>
      <c r="V1270" s="2"/>
      <c r="W1270" s="5"/>
      <c r="AB1270" s="3"/>
      <c r="AC1270" s="2"/>
      <c r="AD1270" s="2"/>
    </row>
    <row r="1271" spans="1:30">
      <c r="A1271" s="5">
        <v>24145.4761</v>
      </c>
      <c r="B1271" s="3">
        <v>-786.91442900000004</v>
      </c>
      <c r="F1271" s="2">
        <v>-121.95811399999999</v>
      </c>
      <c r="G1271" s="2">
        <v>36.778091000000003</v>
      </c>
      <c r="H1271" s="3">
        <v>24179.970202</v>
      </c>
      <c r="I1271" s="3">
        <v>224.18940699999999</v>
      </c>
      <c r="J1271">
        <v>2.7434E-2</v>
      </c>
      <c r="K1271">
        <f>VLOOKUP(A1271,Channel_xs_widths!$D$2:$E$279,2,FALSE)</f>
        <v>210.418223361</v>
      </c>
      <c r="Q1271" s="5"/>
      <c r="R1271" s="3"/>
      <c r="U1271" s="16"/>
      <c r="V1271" s="2"/>
      <c r="W1271" s="5"/>
      <c r="AB1271" s="3"/>
      <c r="AC1271" s="2"/>
      <c r="AD1271" s="2"/>
    </row>
    <row r="1272" spans="1:30">
      <c r="A1272" s="5">
        <v>24145.4761</v>
      </c>
      <c r="B1272" s="3">
        <v>-786.91442900000004</v>
      </c>
      <c r="F1272" s="2">
        <v>-121.95811399999999</v>
      </c>
      <c r="G1272" s="2">
        <v>36.778091000000003</v>
      </c>
      <c r="H1272" s="3">
        <v>24179.970202</v>
      </c>
      <c r="I1272" s="3">
        <v>252.45427100000001</v>
      </c>
      <c r="J1272">
        <v>2.2750000000000001E-3</v>
      </c>
      <c r="Q1272" s="5"/>
      <c r="R1272" s="3"/>
      <c r="U1272" s="16"/>
      <c r="V1272" s="2"/>
      <c r="W1272" s="5"/>
      <c r="AB1272" s="3"/>
      <c r="AC1272" s="2"/>
      <c r="AD1272" s="2"/>
    </row>
    <row r="1273" spans="1:30">
      <c r="A1273" s="5">
        <v>24187.758399999999</v>
      </c>
      <c r="B1273" s="3">
        <v>-786.81823699999995</v>
      </c>
      <c r="F1273" s="2">
        <v>-121.958448</v>
      </c>
      <c r="G1273" s="2">
        <v>36.777819999999998</v>
      </c>
      <c r="H1273" s="3">
        <v>24222.252654</v>
      </c>
      <c r="I1273" s="3">
        <v>224.189662</v>
      </c>
      <c r="J1273">
        <v>2.5730000000000002E-3</v>
      </c>
      <c r="K1273" t="e">
        <f>VLOOKUP(A1273,Channel_xs_widths!$D$2:$E$279,2,FALSE)</f>
        <v>#N/A</v>
      </c>
      <c r="Q1273" s="5"/>
      <c r="R1273" s="3"/>
      <c r="U1273" s="16"/>
      <c r="V1273" s="2"/>
      <c r="W1273" s="5"/>
      <c r="AB1273" s="3"/>
      <c r="AC1273" s="2"/>
      <c r="AD1273" s="2"/>
    </row>
    <row r="1274" spans="1:30">
      <c r="A1274" s="5">
        <v>24215.9467</v>
      </c>
      <c r="B1274" s="3">
        <v>-786.73307299999999</v>
      </c>
      <c r="F1274" s="2">
        <v>-121.95867</v>
      </c>
      <c r="G1274" s="2">
        <v>36.777639999999998</v>
      </c>
      <c r="H1274" s="3">
        <v>24250.441050000001</v>
      </c>
      <c r="I1274" s="3">
        <v>224.18991700000001</v>
      </c>
      <c r="J1274">
        <v>1.3006E-2</v>
      </c>
      <c r="K1274" t="e">
        <f>VLOOKUP(A1274,Channel_xs_widths!$D$2:$E$279,2,FALSE)</f>
        <v>#N/A</v>
      </c>
      <c r="Q1274" s="5"/>
      <c r="R1274" s="3"/>
      <c r="U1274" s="16"/>
      <c r="V1274" s="2"/>
      <c r="W1274" s="5"/>
      <c r="AB1274" s="3"/>
      <c r="AC1274" s="2"/>
      <c r="AD1274" s="2"/>
    </row>
    <row r="1275" spans="1:30">
      <c r="A1275" s="5">
        <v>24230.040799999999</v>
      </c>
      <c r="B1275" s="3">
        <v>-787.36816399999998</v>
      </c>
      <c r="F1275" s="2">
        <v>-121.958782</v>
      </c>
      <c r="G1275" s="2">
        <v>36.777549999999998</v>
      </c>
      <c r="H1275" s="3">
        <v>24264.549497</v>
      </c>
      <c r="I1275" s="3">
        <v>224.19006999999999</v>
      </c>
      <c r="J1275">
        <v>3.5499000000000003E-2</v>
      </c>
      <c r="K1275" t="e">
        <f>VLOOKUP(A1275,Channel_xs_widths!$D$2:$E$279,2,FALSE)</f>
        <v>#N/A</v>
      </c>
      <c r="Q1275" s="5"/>
      <c r="R1275" s="3"/>
      <c r="U1275" s="16"/>
      <c r="V1275" s="2"/>
      <c r="W1275" s="5"/>
      <c r="AB1275" s="3"/>
      <c r="AC1275" s="2"/>
      <c r="AD1275" s="2"/>
    </row>
    <row r="1276" spans="1:30">
      <c r="A1276" s="5">
        <v>24272.3233</v>
      </c>
      <c r="B1276" s="3">
        <v>-788.734375</v>
      </c>
      <c r="F1276" s="2">
        <v>-121.95911599999999</v>
      </c>
      <c r="G1276" s="2">
        <v>36.777279</v>
      </c>
      <c r="H1276" s="3">
        <v>24306.854047000001</v>
      </c>
      <c r="I1276" s="3">
        <v>224.19027399999999</v>
      </c>
      <c r="J1276">
        <v>3.2312E-2</v>
      </c>
      <c r="K1276" t="e">
        <f>VLOOKUP(A1276,Channel_xs_widths!$D$2:$E$279,2,FALSE)</f>
        <v>#N/A</v>
      </c>
      <c r="Q1276" s="5"/>
      <c r="R1276" s="3"/>
      <c r="U1276" s="16"/>
      <c r="V1276" s="2"/>
      <c r="W1276" s="5"/>
      <c r="AB1276" s="3"/>
      <c r="AC1276" s="2"/>
      <c r="AD1276" s="2"/>
    </row>
    <row r="1277" spans="1:30">
      <c r="A1277" s="5">
        <v>24272.3233</v>
      </c>
      <c r="B1277" s="3">
        <v>-788.734375</v>
      </c>
      <c r="F1277" s="2">
        <v>-121.95911599999999</v>
      </c>
      <c r="G1277" s="2">
        <v>36.777279</v>
      </c>
      <c r="H1277" s="3">
        <v>24306.854047000001</v>
      </c>
      <c r="I1277" s="3">
        <v>248.0883</v>
      </c>
      <c r="J1277">
        <v>3.3099999999999997E-2</v>
      </c>
      <c r="K1277" t="e">
        <f>VLOOKUP(A1277,Channel_xs_widths!$D$2:$E$279,2,FALSE)</f>
        <v>#N/A</v>
      </c>
      <c r="Q1277" s="5"/>
      <c r="R1277" s="3"/>
      <c r="U1277" s="16"/>
      <c r="V1277" s="2"/>
      <c r="W1277" s="5"/>
      <c r="AB1277" s="3"/>
      <c r="AC1277" s="2"/>
      <c r="AD1277" s="2"/>
    </row>
    <row r="1278" spans="1:30">
      <c r="A1278" s="5">
        <v>24300.511699999999</v>
      </c>
      <c r="B1278" s="3">
        <v>-789.66739900000005</v>
      </c>
      <c r="F1278" s="2">
        <v>-121.959338</v>
      </c>
      <c r="G1278" s="2">
        <v>36.777099</v>
      </c>
      <c r="H1278" s="3">
        <v>24335.057844999999</v>
      </c>
      <c r="I1278" s="3">
        <v>224.190529</v>
      </c>
      <c r="J1278">
        <v>3.5424999999999998E-2</v>
      </c>
      <c r="K1278" t="e">
        <f>VLOOKUP(A1278,Channel_xs_widths!$D$2:$E$279,2,FALSE)</f>
        <v>#N/A</v>
      </c>
      <c r="Q1278" s="5"/>
      <c r="R1278" s="3"/>
      <c r="U1278" s="16"/>
      <c r="V1278" s="2"/>
      <c r="W1278" s="5"/>
      <c r="AB1278" s="3"/>
      <c r="AC1278" s="2"/>
      <c r="AD1278" s="2"/>
    </row>
    <row r="1279" spans="1:30">
      <c r="A1279" s="5">
        <v>24311.675800000001</v>
      </c>
      <c r="B1279" s="3">
        <v>-790.12842799999999</v>
      </c>
      <c r="F1279" s="2">
        <v>-121.959394</v>
      </c>
      <c r="G1279" s="2">
        <v>36.777009</v>
      </c>
      <c r="H1279" s="3">
        <v>24346.231509000001</v>
      </c>
      <c r="I1279" s="3">
        <v>205.79325800000001</v>
      </c>
      <c r="J1279">
        <v>2.7199000000000001E-2</v>
      </c>
      <c r="K1279" t="e">
        <f>VLOOKUP(A1279,Channel_xs_widths!$D$2:$E$279,2,FALSE)</f>
        <v>#N/A</v>
      </c>
      <c r="Q1279" s="5"/>
      <c r="R1279" s="3"/>
      <c r="U1279" s="16"/>
      <c r="V1279" s="2"/>
      <c r="W1279" s="5"/>
      <c r="AB1279" s="3"/>
      <c r="AC1279" s="2"/>
      <c r="AD1279" s="2"/>
    </row>
    <row r="1280" spans="1:30">
      <c r="A1280" s="5">
        <v>24322.84</v>
      </c>
      <c r="B1280" s="3">
        <v>-790.27469900000006</v>
      </c>
      <c r="F1280" s="2">
        <v>-121.95944900000001</v>
      </c>
      <c r="G1280" s="2">
        <v>36.776918999999999</v>
      </c>
      <c r="H1280" s="3">
        <v>24357.396618999999</v>
      </c>
      <c r="I1280" s="3">
        <v>205.79331999999999</v>
      </c>
      <c r="J1280">
        <v>1.209E-3</v>
      </c>
      <c r="K1280" t="e">
        <f>VLOOKUP(A1280,Channel_xs_widths!$D$2:$E$279,2,FALSE)</f>
        <v>#N/A</v>
      </c>
      <c r="Q1280" s="5"/>
      <c r="R1280" s="3"/>
      <c r="U1280" s="16"/>
      <c r="V1280" s="2"/>
      <c r="W1280" s="5"/>
      <c r="AB1280" s="3"/>
      <c r="AC1280" s="2"/>
      <c r="AD1280" s="2"/>
    </row>
    <row r="1281" spans="1:30">
      <c r="A1281" s="5">
        <v>24345.168300000001</v>
      </c>
      <c r="B1281" s="3">
        <v>-790.168905</v>
      </c>
      <c r="F1281" s="2">
        <v>-121.95956099999999</v>
      </c>
      <c r="G1281" s="2">
        <v>36.776738999999999</v>
      </c>
      <c r="H1281" s="3">
        <v>24379.725180000001</v>
      </c>
      <c r="I1281" s="3">
        <v>205.79341199999999</v>
      </c>
      <c r="J1281">
        <v>1.4168E-2</v>
      </c>
      <c r="K1281">
        <f>VLOOKUP(A1281,Channel_xs_widths!$D$2:$E$279,2,FALSE)</f>
        <v>351.65795923100001</v>
      </c>
      <c r="Q1281" s="5"/>
      <c r="R1281" s="3"/>
      <c r="U1281" s="16"/>
      <c r="V1281" s="2"/>
      <c r="W1281" s="5"/>
      <c r="AB1281" s="3"/>
      <c r="AC1281" s="2"/>
      <c r="AD1281" s="2"/>
    </row>
    <row r="1282" spans="1:30">
      <c r="A1282" s="5">
        <v>24378.660800000001</v>
      </c>
      <c r="B1282" s="3">
        <v>-791.06559200000004</v>
      </c>
      <c r="F1282" s="2">
        <v>-121.959728</v>
      </c>
      <c r="G1282" s="2">
        <v>36.776468000000001</v>
      </c>
      <c r="H1282" s="3">
        <v>24413.229663999999</v>
      </c>
      <c r="I1282" s="3">
        <v>205.793566</v>
      </c>
      <c r="J1282">
        <v>2.4133000000000002E-2</v>
      </c>
      <c r="K1282" t="e">
        <f>VLOOKUP(A1282,Channel_xs_widths!$D$2:$E$279,2,FALSE)</f>
        <v>#N/A</v>
      </c>
      <c r="Q1282" s="5"/>
      <c r="R1282" s="3"/>
      <c r="U1282" s="16"/>
      <c r="V1282" s="2"/>
      <c r="W1282" s="5"/>
      <c r="AB1282" s="3"/>
      <c r="AC1282" s="2"/>
      <c r="AD1282" s="2"/>
    </row>
    <row r="1283" spans="1:30">
      <c r="A1283" s="5">
        <v>24389.8249</v>
      </c>
      <c r="B1283" s="3">
        <v>-791.246623</v>
      </c>
      <c r="F1283" s="2">
        <v>-121.959783</v>
      </c>
      <c r="G1283" s="2">
        <v>36.776378000000001</v>
      </c>
      <c r="H1283" s="3">
        <v>24424.395297999999</v>
      </c>
      <c r="I1283" s="3">
        <v>205.79369</v>
      </c>
      <c r="J1283">
        <v>1.0456E-2</v>
      </c>
      <c r="K1283" t="e">
        <f>VLOOKUP(A1283,Channel_xs_widths!$D$2:$E$279,2,FALSE)</f>
        <v>#N/A</v>
      </c>
      <c r="Q1283" s="5"/>
      <c r="R1283" s="3"/>
      <c r="U1283" s="16"/>
      <c r="V1283" s="2"/>
      <c r="W1283" s="5"/>
      <c r="AB1283" s="3"/>
      <c r="AC1283" s="2"/>
      <c r="AD1283" s="2"/>
    </row>
    <row r="1284" spans="1:30">
      <c r="A1284" s="5">
        <v>24412.153300000002</v>
      </c>
      <c r="B1284" s="3">
        <v>-791.41579200000001</v>
      </c>
      <c r="F1284" s="2">
        <v>-121.959895</v>
      </c>
      <c r="G1284" s="2">
        <v>36.776198000000001</v>
      </c>
      <c r="H1284" s="3">
        <v>24446.724277000001</v>
      </c>
      <c r="I1284" s="3">
        <v>205.79378199999999</v>
      </c>
      <c r="J1284">
        <v>1.0946000000000001E-2</v>
      </c>
      <c r="K1284" t="e">
        <f>VLOOKUP(A1284,Channel_xs_widths!$D$2:$E$279,2,FALSE)</f>
        <v>#N/A</v>
      </c>
      <c r="Q1284" s="5"/>
      <c r="R1284" s="3"/>
      <c r="U1284" s="16"/>
      <c r="V1284" s="2"/>
      <c r="W1284" s="5"/>
      <c r="AB1284" s="3"/>
      <c r="AC1284" s="2"/>
      <c r="AD1284" s="2"/>
    </row>
    <row r="1285" spans="1:30">
      <c r="A1285" s="5">
        <v>24434.481599999999</v>
      </c>
      <c r="B1285" s="3">
        <v>-791.73543299999994</v>
      </c>
      <c r="F1285" s="2">
        <v>-121.96000600000001</v>
      </c>
      <c r="G1285" s="2">
        <v>36.776018000000001</v>
      </c>
      <c r="H1285" s="3">
        <v>24469.054912</v>
      </c>
      <c r="I1285" s="3">
        <v>205.79390599999999</v>
      </c>
      <c r="J1285">
        <v>2.4927000000000001E-2</v>
      </c>
      <c r="K1285" t="e">
        <f>VLOOKUP(A1285,Channel_xs_widths!$D$2:$E$279,2,FALSE)</f>
        <v>#N/A</v>
      </c>
      <c r="Q1285" s="5"/>
      <c r="R1285" s="3"/>
      <c r="U1285" s="16"/>
      <c r="V1285" s="2"/>
      <c r="W1285" s="5"/>
      <c r="AB1285" s="3"/>
      <c r="AC1285" s="2"/>
      <c r="AD1285" s="2"/>
    </row>
    <row r="1286" spans="1:30">
      <c r="A1286" s="5">
        <v>24446.250899999999</v>
      </c>
      <c r="B1286" s="3">
        <v>-792.26575500000001</v>
      </c>
      <c r="F1286" s="2">
        <v>-121.960076</v>
      </c>
      <c r="G1286" s="2">
        <v>36.775928</v>
      </c>
      <c r="H1286" s="3">
        <v>24480.836125000002</v>
      </c>
      <c r="I1286" s="3">
        <v>211.21590699999999</v>
      </c>
      <c r="J1286">
        <v>3.7346999999999998E-2</v>
      </c>
      <c r="K1286" t="e">
        <f>VLOOKUP(A1286,Channel_xs_widths!$D$2:$E$279,2,FALSE)</f>
        <v>#N/A</v>
      </c>
      <c r="Q1286" s="5"/>
      <c r="R1286" s="3"/>
      <c r="U1286" s="16"/>
      <c r="V1286" s="2"/>
      <c r="W1286" s="5"/>
      <c r="AB1286" s="3"/>
      <c r="AC1286" s="2"/>
      <c r="AD1286" s="2"/>
    </row>
    <row r="1287" spans="1:30">
      <c r="A1287" s="5">
        <v>24453.3125</v>
      </c>
      <c r="B1287" s="3">
        <v>-792.43870800000002</v>
      </c>
      <c r="F1287" s="2">
        <v>-121.960117</v>
      </c>
      <c r="G1287" s="2">
        <v>36.775874000000002</v>
      </c>
      <c r="H1287" s="3">
        <v>24487.899807999998</v>
      </c>
      <c r="I1287" s="3">
        <v>211.21596500000001</v>
      </c>
      <c r="J1287">
        <v>2.1343999999999998E-2</v>
      </c>
      <c r="K1287" t="e">
        <f>VLOOKUP(A1287,Channel_xs_widths!$D$2:$E$279,2,FALSE)</f>
        <v>#N/A</v>
      </c>
      <c r="Q1287" s="5"/>
      <c r="R1287" s="3"/>
      <c r="U1287" s="16"/>
      <c r="V1287" s="2"/>
      <c r="W1287" s="5"/>
      <c r="AB1287" s="3"/>
      <c r="AC1287" s="2"/>
      <c r="AD1287" s="2"/>
    </row>
    <row r="1288" spans="1:30">
      <c r="A1288" s="5">
        <v>24481.558700000001</v>
      </c>
      <c r="B1288" s="3">
        <v>-793.01937899999996</v>
      </c>
      <c r="F1288" s="2">
        <v>-121.960284</v>
      </c>
      <c r="G1288" s="2">
        <v>36.775657000000002</v>
      </c>
      <c r="H1288" s="3">
        <v>24516.152045999999</v>
      </c>
      <c r="I1288" s="3">
        <v>211.21607499999999</v>
      </c>
      <c r="J1288">
        <v>1.4638E-2</v>
      </c>
      <c r="K1288" t="e">
        <f>VLOOKUP(A1288,Channel_xs_widths!$D$2:$E$279,2,FALSE)</f>
        <v>#N/A</v>
      </c>
      <c r="Q1288" s="5"/>
      <c r="R1288" s="3"/>
      <c r="U1288" s="16"/>
      <c r="V1288" s="2"/>
      <c r="W1288" s="5"/>
      <c r="AB1288" s="3"/>
      <c r="AC1288" s="2"/>
      <c r="AD1288" s="2"/>
    </row>
    <row r="1289" spans="1:30">
      <c r="A1289" s="5">
        <v>24509.805</v>
      </c>
      <c r="B1289" s="3">
        <v>-793.26567399999999</v>
      </c>
      <c r="F1289" s="2">
        <v>-121.96045100000001</v>
      </c>
      <c r="G1289" s="2">
        <v>36.775441000000001</v>
      </c>
      <c r="H1289" s="3">
        <v>24544.399410000002</v>
      </c>
      <c r="I1289" s="3">
        <v>211.216252</v>
      </c>
      <c r="J1289">
        <v>1.1152E-2</v>
      </c>
      <c r="K1289" t="e">
        <f>VLOOKUP(A1289,Channel_xs_widths!$D$2:$E$279,2,FALSE)</f>
        <v>#N/A</v>
      </c>
      <c r="Q1289" s="5"/>
      <c r="R1289" s="3"/>
      <c r="U1289" s="16"/>
      <c r="V1289" s="2"/>
      <c r="W1289" s="5"/>
      <c r="AB1289" s="3"/>
      <c r="AC1289" s="2"/>
      <c r="AD1289" s="2"/>
    </row>
    <row r="1290" spans="1:30">
      <c r="A1290" s="5">
        <v>24516.866600000001</v>
      </c>
      <c r="B1290" s="3">
        <v>-793.413139</v>
      </c>
      <c r="F1290" s="2">
        <v>-121.960493</v>
      </c>
      <c r="G1290" s="2">
        <v>36.775387000000002</v>
      </c>
      <c r="H1290" s="3">
        <v>24551.462525999999</v>
      </c>
      <c r="I1290" s="3">
        <v>211.216362</v>
      </c>
      <c r="J1290">
        <v>3.4911999999999999E-2</v>
      </c>
      <c r="K1290" t="e">
        <f>VLOOKUP(A1290,Channel_xs_widths!$D$2:$E$279,2,FALSE)</f>
        <v>#N/A</v>
      </c>
      <c r="Q1290" s="5"/>
      <c r="R1290" s="3"/>
      <c r="U1290" s="16"/>
      <c r="V1290" s="2"/>
      <c r="W1290" s="5"/>
      <c r="AB1290" s="3"/>
      <c r="AC1290" s="2"/>
      <c r="AD1290" s="2"/>
    </row>
    <row r="1291" spans="1:30">
      <c r="A1291" s="5">
        <v>24528.635900000001</v>
      </c>
      <c r="B1291" s="3">
        <v>-793.92309599999999</v>
      </c>
      <c r="F1291" s="2">
        <v>-121.96056299999999</v>
      </c>
      <c r="G1291" s="2">
        <v>36.775297000000002</v>
      </c>
      <c r="H1291" s="3">
        <v>24563.242865</v>
      </c>
      <c r="I1291" s="3">
        <v>211.21642</v>
      </c>
      <c r="J1291">
        <v>5.2735999999999998E-2</v>
      </c>
      <c r="K1291" t="e">
        <f>VLOOKUP(A1291,Channel_xs_widths!$D$2:$E$279,2,FALSE)</f>
        <v>#N/A</v>
      </c>
      <c r="Q1291" s="5"/>
      <c r="R1291" s="3"/>
      <c r="U1291" s="16"/>
      <c r="V1291" s="2"/>
      <c r="W1291" s="5"/>
      <c r="AB1291" s="3"/>
      <c r="AC1291" s="2"/>
      <c r="AD1291" s="2"/>
    </row>
    <row r="1292" spans="1:30">
      <c r="A1292" s="5">
        <v>24551.630799999999</v>
      </c>
      <c r="B1292" s="3">
        <v>-795.24645999999996</v>
      </c>
      <c r="F1292" s="2">
        <v>-121.96069</v>
      </c>
      <c r="G1292" s="2">
        <v>36.775115999999997</v>
      </c>
      <c r="H1292" s="3">
        <v>24586.275825000001</v>
      </c>
      <c r="I1292" s="3">
        <v>208.96297999999999</v>
      </c>
      <c r="J1292">
        <v>5.0311000000000002E-2</v>
      </c>
      <c r="K1292">
        <f>VLOOKUP(A1292,Channel_xs_widths!$D$2:$E$279,2,FALSE)</f>
        <v>303.14204269599998</v>
      </c>
      <c r="Q1292" s="5"/>
      <c r="R1292" s="3"/>
      <c r="U1292" s="16"/>
      <c r="V1292" s="2"/>
      <c r="W1292" s="5"/>
      <c r="AB1292" s="3"/>
      <c r="AC1292" s="2"/>
      <c r="AD1292" s="2"/>
    </row>
    <row r="1293" spans="1:30">
      <c r="A1293" s="5">
        <v>24568.877</v>
      </c>
      <c r="B1293" s="3">
        <v>-795.94766200000004</v>
      </c>
      <c r="F1293" s="2">
        <v>-121.960785</v>
      </c>
      <c r="G1293" s="2">
        <v>36.774980999999997</v>
      </c>
      <c r="H1293" s="3">
        <v>24603.536264999999</v>
      </c>
      <c r="I1293" s="3">
        <v>208.9631</v>
      </c>
      <c r="J1293">
        <v>2.9734E-2</v>
      </c>
      <c r="K1293" t="e">
        <f>VLOOKUP(A1293,Channel_xs_widths!$D$2:$E$279,2,FALSE)</f>
        <v>#N/A</v>
      </c>
      <c r="Q1293" s="5"/>
      <c r="R1293" s="3"/>
      <c r="U1293" s="16"/>
      <c r="V1293" s="2"/>
      <c r="W1293" s="5"/>
      <c r="AB1293" s="3"/>
      <c r="AC1293" s="2"/>
      <c r="AD1293" s="2"/>
    </row>
    <row r="1294" spans="1:30">
      <c r="A1294" s="5">
        <v>24586.123200000002</v>
      </c>
      <c r="B1294" s="3">
        <v>-796.27206899999999</v>
      </c>
      <c r="F1294" s="2">
        <v>-121.960881</v>
      </c>
      <c r="G1294" s="2">
        <v>36.774845999999997</v>
      </c>
      <c r="H1294" s="3">
        <v>24620.785513999999</v>
      </c>
      <c r="I1294" s="3">
        <v>208.96320299999999</v>
      </c>
      <c r="J1294">
        <v>2.0268000000000001E-2</v>
      </c>
      <c r="K1294" t="e">
        <f>VLOOKUP(A1294,Channel_xs_widths!$D$2:$E$279,2,FALSE)</f>
        <v>#N/A</v>
      </c>
      <c r="Q1294" s="5"/>
      <c r="R1294" s="3"/>
      <c r="U1294" s="16"/>
      <c r="V1294" s="2"/>
      <c r="W1294" s="5"/>
      <c r="AB1294" s="3"/>
      <c r="AC1294" s="2"/>
      <c r="AD1294" s="2"/>
    </row>
    <row r="1295" spans="1:30">
      <c r="A1295" s="5">
        <v>24609.1181</v>
      </c>
      <c r="B1295" s="3">
        <v>-796.76326500000005</v>
      </c>
      <c r="F1295" s="2">
        <v>-121.96100800000001</v>
      </c>
      <c r="G1295" s="2">
        <v>36.774666000000003</v>
      </c>
      <c r="H1295" s="3">
        <v>24643.785701000001</v>
      </c>
      <c r="I1295" s="3">
        <v>208.963323</v>
      </c>
      <c r="J1295">
        <v>2.4327000000000001E-2</v>
      </c>
      <c r="K1295" t="e">
        <f>VLOOKUP(A1295,Channel_xs_widths!$D$2:$E$279,2,FALSE)</f>
        <v>#N/A</v>
      </c>
      <c r="Q1295" s="5"/>
      <c r="R1295" s="3"/>
      <c r="U1295" s="16"/>
      <c r="V1295" s="2"/>
      <c r="W1295" s="5"/>
      <c r="AB1295" s="3"/>
      <c r="AC1295" s="2"/>
      <c r="AD1295" s="2"/>
    </row>
    <row r="1296" spans="1:30">
      <c r="A1296" s="5">
        <v>24619.278399999999</v>
      </c>
      <c r="B1296" s="3">
        <v>-797.07863499999996</v>
      </c>
      <c r="F1296" s="2">
        <v>-121.961028</v>
      </c>
      <c r="G1296" s="2">
        <v>36.774576000000003</v>
      </c>
      <c r="H1296" s="3">
        <v>24653.950861000001</v>
      </c>
      <c r="I1296" s="3">
        <v>189.617752</v>
      </c>
      <c r="J1296">
        <v>3.0776000000000001E-2</v>
      </c>
      <c r="K1296" t="e">
        <f>VLOOKUP(A1296,Channel_xs_widths!$D$2:$E$279,2,FALSE)</f>
        <v>#N/A</v>
      </c>
      <c r="Q1296" s="5"/>
      <c r="R1296" s="3"/>
      <c r="U1296" s="16"/>
      <c r="V1296" s="2"/>
      <c r="W1296" s="5"/>
      <c r="AB1296" s="3"/>
      <c r="AC1296" s="2"/>
      <c r="AD1296" s="2"/>
    </row>
    <row r="1297" spans="1:30">
      <c r="A1297" s="5">
        <v>24649.7592</v>
      </c>
      <c r="B1297" s="3">
        <v>-798.01403300000004</v>
      </c>
      <c r="F1297" s="2">
        <v>-121.961089</v>
      </c>
      <c r="G1297" s="2">
        <v>36.774304999999998</v>
      </c>
      <c r="H1297" s="3">
        <v>24684.44601</v>
      </c>
      <c r="I1297" s="3">
        <v>189.61780300000001</v>
      </c>
      <c r="J1297">
        <v>4.1813000000000003E-2</v>
      </c>
      <c r="K1297" t="e">
        <f>VLOOKUP(A1297,Channel_xs_widths!$D$2:$E$279,2,FALSE)</f>
        <v>#N/A</v>
      </c>
      <c r="Q1297" s="5"/>
      <c r="R1297" s="3"/>
      <c r="U1297" s="16"/>
      <c r="V1297" s="2"/>
      <c r="W1297" s="5"/>
      <c r="AB1297" s="3"/>
      <c r="AC1297" s="2"/>
      <c r="AD1297" s="2"/>
    </row>
    <row r="1298" spans="1:30">
      <c r="A1298" s="5">
        <v>24664.999599999999</v>
      </c>
      <c r="B1298" s="3">
        <v>-798.99038700000006</v>
      </c>
      <c r="F1298" s="2">
        <v>-121.961119</v>
      </c>
      <c r="G1298" s="2">
        <v>36.774169999999998</v>
      </c>
      <c r="H1298" s="3">
        <v>24699.717653</v>
      </c>
      <c r="I1298" s="3">
        <v>189.61786000000001</v>
      </c>
      <c r="J1298">
        <v>6.2600000000000003E-2</v>
      </c>
      <c r="K1298" t="e">
        <f>VLOOKUP(A1298,Channel_xs_widths!$D$2:$E$279,2,FALSE)</f>
        <v>#N/A</v>
      </c>
      <c r="Q1298" s="5"/>
      <c r="R1298" s="3"/>
      <c r="U1298" s="16"/>
      <c r="V1298" s="2"/>
      <c r="W1298" s="5"/>
      <c r="AB1298" s="3"/>
      <c r="AC1298" s="2"/>
      <c r="AD1298" s="2"/>
    </row>
    <row r="1299" spans="1:30">
      <c r="A1299" s="5">
        <v>24680.240000000002</v>
      </c>
      <c r="B1299" s="3">
        <v>-799.92213600000002</v>
      </c>
      <c r="F1299" s="2">
        <v>-121.96114900000001</v>
      </c>
      <c r="G1299" s="2">
        <v>36.774034999999998</v>
      </c>
      <c r="H1299" s="3">
        <v>24714.986508999998</v>
      </c>
      <c r="I1299" s="3">
        <v>189.617898</v>
      </c>
      <c r="J1299">
        <v>2.0719999999999999E-2</v>
      </c>
      <c r="K1299" t="e">
        <f>VLOOKUP(A1299,Channel_xs_widths!$D$2:$E$279,2,FALSE)</f>
        <v>#N/A</v>
      </c>
      <c r="Q1299" s="5"/>
      <c r="R1299" s="3"/>
      <c r="U1299" s="16"/>
      <c r="V1299" s="2"/>
      <c r="W1299" s="5"/>
      <c r="AB1299" s="3"/>
      <c r="AC1299" s="2"/>
      <c r="AD1299" s="2"/>
    </row>
    <row r="1300" spans="1:30">
      <c r="A1300" s="5">
        <v>24710.720799999999</v>
      </c>
      <c r="B1300" s="3">
        <v>-799.93775000000005</v>
      </c>
      <c r="F1300" s="2">
        <v>-121.96120999999999</v>
      </c>
      <c r="G1300" s="2">
        <v>36.773764999999997</v>
      </c>
      <c r="H1300" s="3">
        <v>24745.467315999998</v>
      </c>
      <c r="I1300" s="3">
        <v>189.617954</v>
      </c>
      <c r="J1300">
        <v>4.0010000000000002E-3</v>
      </c>
      <c r="K1300" t="e">
        <f>VLOOKUP(A1300,Channel_xs_widths!$D$2:$E$279,2,FALSE)</f>
        <v>#N/A</v>
      </c>
      <c r="Q1300" s="5"/>
      <c r="R1300" s="3"/>
      <c r="U1300" s="16"/>
      <c r="V1300" s="2"/>
      <c r="W1300" s="5"/>
      <c r="AB1300" s="3"/>
      <c r="AC1300" s="2"/>
      <c r="AD1300" s="2"/>
    </row>
    <row r="1301" spans="1:30">
      <c r="A1301" s="5">
        <v>24720.881099999999</v>
      </c>
      <c r="B1301" s="3">
        <v>-799.75952099999995</v>
      </c>
      <c r="F1301" s="2">
        <v>-121.96123</v>
      </c>
      <c r="G1301" s="2">
        <v>36.773674</v>
      </c>
      <c r="H1301" s="3">
        <v>24755.629147</v>
      </c>
      <c r="I1301" s="3">
        <v>189.61800500000001</v>
      </c>
      <c r="J1301">
        <v>3.7581000000000003E-2</v>
      </c>
      <c r="K1301" t="e">
        <f>VLOOKUP(A1301,Channel_xs_widths!$D$2:$E$279,2,FALSE)</f>
        <v>#N/A</v>
      </c>
      <c r="Q1301" s="5"/>
      <c r="R1301" s="3"/>
      <c r="U1301" s="16"/>
      <c r="V1301" s="2"/>
      <c r="W1301" s="5"/>
      <c r="AB1301" s="3"/>
      <c r="AC1301" s="2"/>
      <c r="AD1301" s="2"/>
    </row>
    <row r="1302" spans="1:30">
      <c r="A1302" s="5">
        <v>24744.807400000002</v>
      </c>
      <c r="B1302" s="3">
        <v>-801.21876399999996</v>
      </c>
      <c r="F1302" s="2">
        <v>-121.96145300000001</v>
      </c>
      <c r="G1302" s="2">
        <v>36.773553999999997</v>
      </c>
      <c r="H1302" s="3">
        <v>24779.599878000001</v>
      </c>
      <c r="I1302" s="3">
        <v>235.51714200000001</v>
      </c>
      <c r="J1302">
        <v>4.2422000000000001E-2</v>
      </c>
      <c r="K1302">
        <f>VLOOKUP(A1302,Channel_xs_widths!$D$2:$E$279,2,FALSE)</f>
        <v>251.07672680499999</v>
      </c>
      <c r="Q1302" s="5"/>
      <c r="R1302" s="3"/>
      <c r="U1302" s="16"/>
      <c r="V1302" s="2"/>
      <c r="W1302" s="5"/>
      <c r="AB1302" s="3"/>
      <c r="AC1302" s="2"/>
      <c r="AD1302" s="2"/>
    </row>
    <row r="1303" spans="1:30">
      <c r="A1303" s="5">
        <v>24756.770499999999</v>
      </c>
      <c r="B1303" s="3">
        <v>-801.28202299999998</v>
      </c>
      <c r="F1303" s="2">
        <v>-121.961564</v>
      </c>
      <c r="G1303" s="2">
        <v>36.773493999999999</v>
      </c>
      <c r="H1303" s="3">
        <v>24791.563190000001</v>
      </c>
      <c r="I1303" s="3">
        <v>235.51727500000001</v>
      </c>
      <c r="J1303">
        <v>5.7999999999999996E-3</v>
      </c>
      <c r="K1303" t="e">
        <f>VLOOKUP(A1303,Channel_xs_widths!$D$2:$E$279,2,FALSE)</f>
        <v>#N/A</v>
      </c>
      <c r="Q1303" s="5"/>
      <c r="R1303" s="3"/>
      <c r="U1303" s="16"/>
      <c r="V1303" s="2"/>
      <c r="W1303" s="5"/>
      <c r="AB1303" s="3"/>
      <c r="AC1303" s="2"/>
      <c r="AD1303" s="2"/>
    </row>
    <row r="1304" spans="1:30">
      <c r="A1304" s="5">
        <v>24780.696800000002</v>
      </c>
      <c r="B1304" s="3">
        <v>-801.42693399999996</v>
      </c>
      <c r="F1304" s="2">
        <v>-121.961787</v>
      </c>
      <c r="G1304" s="2">
        <v>36.773373999999997</v>
      </c>
      <c r="H1304" s="3">
        <v>24815.489938999999</v>
      </c>
      <c r="I1304" s="3">
        <v>235.51740799999999</v>
      </c>
      <c r="J1304">
        <v>1.4319E-2</v>
      </c>
      <c r="K1304" t="e">
        <f>VLOOKUP(A1304,Channel_xs_widths!$D$2:$E$279,2,FALSE)</f>
        <v>#N/A</v>
      </c>
      <c r="Q1304" s="5"/>
      <c r="R1304" s="3"/>
      <c r="U1304" s="16"/>
      <c r="V1304" s="2"/>
      <c r="W1304" s="5"/>
      <c r="AB1304" s="3"/>
      <c r="AC1304" s="2"/>
      <c r="AD1304" s="2"/>
    </row>
    <row r="1305" spans="1:30">
      <c r="A1305" s="5">
        <v>24810.6047</v>
      </c>
      <c r="B1305" s="3">
        <v>-802.05286699999999</v>
      </c>
      <c r="F1305" s="2">
        <v>-121.962065</v>
      </c>
      <c r="G1305" s="2">
        <v>36.773223999999999</v>
      </c>
      <c r="H1305" s="3">
        <v>24845.404409999999</v>
      </c>
      <c r="I1305" s="3">
        <v>235.517607</v>
      </c>
      <c r="J1305">
        <v>2.3647999999999999E-2</v>
      </c>
      <c r="K1305" t="e">
        <f>VLOOKUP(A1305,Channel_xs_widths!$D$2:$E$279,2,FALSE)</f>
        <v>#N/A</v>
      </c>
      <c r="Q1305" s="5"/>
      <c r="R1305" s="3"/>
      <c r="U1305" s="16"/>
      <c r="V1305" s="2"/>
      <c r="W1305" s="5"/>
      <c r="AB1305" s="3"/>
      <c r="AC1305" s="2"/>
      <c r="AD1305" s="2"/>
    </row>
    <row r="1306" spans="1:30">
      <c r="A1306" s="5">
        <v>24816.586299999999</v>
      </c>
      <c r="B1306" s="3">
        <v>-802.27564199999995</v>
      </c>
      <c r="F1306" s="2">
        <v>-121.962121</v>
      </c>
      <c r="G1306" s="2">
        <v>36.773193999999997</v>
      </c>
      <c r="H1306" s="3">
        <v>24851.390146000002</v>
      </c>
      <c r="I1306" s="3">
        <v>235.51774</v>
      </c>
      <c r="J1306">
        <v>2.7584000000000001E-2</v>
      </c>
      <c r="K1306" t="e">
        <f>VLOOKUP(A1306,Channel_xs_widths!$D$2:$E$279,2,FALSE)</f>
        <v>#N/A</v>
      </c>
      <c r="Q1306" s="5"/>
      <c r="R1306" s="3"/>
      <c r="U1306" s="16"/>
      <c r="V1306" s="2"/>
      <c r="W1306" s="5"/>
      <c r="AB1306" s="3"/>
      <c r="AC1306" s="2"/>
      <c r="AD1306" s="2"/>
    </row>
    <row r="1307" spans="1:30">
      <c r="A1307" s="5">
        <v>24828.549500000001</v>
      </c>
      <c r="B1307" s="3">
        <v>-802.54785200000003</v>
      </c>
      <c r="F1307" s="2">
        <v>-121.962232</v>
      </c>
      <c r="G1307" s="2">
        <v>36.773133999999999</v>
      </c>
      <c r="H1307" s="3">
        <v>24863.356425000002</v>
      </c>
      <c r="I1307" s="3">
        <v>235.51780600000001</v>
      </c>
      <c r="J1307">
        <v>3.3232999999999999E-2</v>
      </c>
      <c r="K1307" t="e">
        <f>VLOOKUP(A1307,Channel_xs_widths!$D$2:$E$279,2,FALSE)</f>
        <v>#N/A</v>
      </c>
      <c r="Q1307" s="5"/>
      <c r="R1307" s="3"/>
      <c r="U1307" s="16"/>
      <c r="V1307" s="2"/>
      <c r="W1307" s="5"/>
      <c r="AB1307" s="3"/>
      <c r="AC1307" s="2"/>
      <c r="AD1307" s="2"/>
    </row>
    <row r="1308" spans="1:30">
      <c r="A1308" s="5">
        <v>24851.544600000001</v>
      </c>
      <c r="B1308" s="3">
        <v>-803.43742199999997</v>
      </c>
      <c r="F1308" s="2">
        <v>-121.96235900000001</v>
      </c>
      <c r="G1308" s="2">
        <v>36.772953000000001</v>
      </c>
      <c r="H1308" s="3">
        <v>24886.36868</v>
      </c>
      <c r="I1308" s="3">
        <v>208.96471099999999</v>
      </c>
      <c r="J1308">
        <v>5.6071000000000003E-2</v>
      </c>
      <c r="K1308" t="e">
        <f>VLOOKUP(A1308,Channel_xs_widths!$D$2:$E$279,2,FALSE)</f>
        <v>#N/A</v>
      </c>
      <c r="Q1308" s="5"/>
      <c r="R1308" s="3"/>
      <c r="U1308" s="16"/>
      <c r="V1308" s="2"/>
      <c r="W1308" s="5"/>
      <c r="AB1308" s="3"/>
      <c r="AC1308" s="2"/>
      <c r="AD1308" s="2"/>
    </row>
    <row r="1309" spans="1:30">
      <c r="A1309" s="5">
        <v>24868.7909</v>
      </c>
      <c r="B1309" s="3">
        <v>-804.80422999999996</v>
      </c>
      <c r="F1309" s="2">
        <v>-121.96245500000001</v>
      </c>
      <c r="G1309" s="2">
        <v>36.772818000000001</v>
      </c>
      <c r="H1309" s="3">
        <v>24903.669054999998</v>
      </c>
      <c r="I1309" s="3">
        <v>208.964831</v>
      </c>
      <c r="J1309">
        <v>7.2127999999999998E-2</v>
      </c>
      <c r="K1309" t="e">
        <f>VLOOKUP(A1309,Channel_xs_widths!$D$2:$E$279,2,FALSE)</f>
        <v>#N/A</v>
      </c>
      <c r="Q1309" s="5"/>
      <c r="R1309" s="3"/>
      <c r="U1309" s="16"/>
      <c r="V1309" s="2"/>
      <c r="W1309" s="5"/>
      <c r="AB1309" s="3"/>
      <c r="AC1309" s="2"/>
      <c r="AD1309" s="2"/>
    </row>
    <row r="1310" spans="1:30">
      <c r="A1310" s="5">
        <v>24886.037199999999</v>
      </c>
      <c r="B1310" s="3">
        <v>-805.92530999999997</v>
      </c>
      <c r="F1310" s="2">
        <v>-121.96254999999999</v>
      </c>
      <c r="G1310" s="2">
        <v>36.772683000000001</v>
      </c>
      <c r="H1310" s="3">
        <v>24920.95176</v>
      </c>
      <c r="I1310" s="3">
        <v>208.964934</v>
      </c>
      <c r="J1310">
        <v>3.4866000000000001E-2</v>
      </c>
      <c r="K1310" t="e">
        <f>VLOOKUP(A1310,Channel_xs_widths!$D$2:$E$279,2,FALSE)</f>
        <v>#N/A</v>
      </c>
      <c r="Q1310" s="5"/>
      <c r="R1310" s="3"/>
      <c r="U1310" s="16"/>
      <c r="V1310" s="2"/>
      <c r="W1310" s="5"/>
      <c r="AB1310" s="3"/>
      <c r="AC1310" s="2"/>
      <c r="AD1310" s="2"/>
    </row>
    <row r="1311" spans="1:30">
      <c r="A1311" s="5">
        <v>24909.032299999999</v>
      </c>
      <c r="B1311" s="3">
        <v>-806.20727499999998</v>
      </c>
      <c r="F1311" s="2">
        <v>-121.962677</v>
      </c>
      <c r="G1311" s="2">
        <v>36.772503</v>
      </c>
      <c r="H1311" s="3">
        <v>24943.948573999998</v>
      </c>
      <c r="I1311" s="3">
        <v>208.96505400000001</v>
      </c>
      <c r="J1311">
        <v>2.6523999999999999E-2</v>
      </c>
      <c r="K1311" t="e">
        <f>VLOOKUP(A1311,Channel_xs_widths!$D$2:$E$279,2,FALSE)</f>
        <v>#N/A</v>
      </c>
      <c r="Q1311" s="5"/>
      <c r="R1311" s="3"/>
      <c r="U1311" s="16"/>
      <c r="V1311" s="2"/>
      <c r="W1311" s="5"/>
      <c r="AB1311" s="3"/>
      <c r="AC1311" s="2"/>
      <c r="AD1311" s="2"/>
    </row>
    <row r="1312" spans="1:30">
      <c r="A1312" s="5">
        <v>24920.003100000002</v>
      </c>
      <c r="B1312" s="3">
        <v>-806.826233</v>
      </c>
      <c r="F1312" s="2">
        <v>-121.962728</v>
      </c>
      <c r="G1312" s="2">
        <v>36.772413</v>
      </c>
      <c r="H1312" s="3">
        <v>24954.936839999998</v>
      </c>
      <c r="I1312" s="3">
        <v>203.68421000000001</v>
      </c>
      <c r="J1312">
        <v>2.3001000000000001E-2</v>
      </c>
      <c r="K1312" t="e">
        <f>VLOOKUP(A1312,Channel_xs_widths!$D$2:$E$279,2,FALSE)</f>
        <v>#N/A</v>
      </c>
      <c r="Q1312" s="5"/>
      <c r="R1312" s="3"/>
      <c r="U1312" s="16"/>
      <c r="V1312" s="2"/>
      <c r="W1312" s="5"/>
      <c r="AB1312" s="3"/>
      <c r="AC1312" s="2"/>
      <c r="AD1312" s="2"/>
    </row>
    <row r="1313" spans="1:30">
      <c r="A1313" s="5">
        <v>24933.168099999999</v>
      </c>
      <c r="B1313" s="3">
        <v>-806.76241500000003</v>
      </c>
      <c r="F1313" s="2">
        <v>-121.962789</v>
      </c>
      <c r="G1313" s="2">
        <v>36.772305000000003</v>
      </c>
      <c r="H1313" s="3">
        <v>24968.101982</v>
      </c>
      <c r="I1313" s="3">
        <v>203.68427299999999</v>
      </c>
      <c r="J1313">
        <v>7.0479999999999996E-3</v>
      </c>
      <c r="K1313" t="e">
        <f>VLOOKUP(A1313,Channel_xs_widths!$D$2:$E$279,2,FALSE)</f>
        <v>#N/A</v>
      </c>
      <c r="Q1313" s="5"/>
      <c r="R1313" s="3"/>
      <c r="U1313" s="16"/>
      <c r="V1313" s="2"/>
      <c r="W1313" s="5"/>
      <c r="AB1313" s="3"/>
      <c r="AC1313" s="2"/>
      <c r="AD1313" s="2"/>
    </row>
    <row r="1314" spans="1:30">
      <c r="A1314" s="5">
        <v>24952.915499999999</v>
      </c>
      <c r="B1314" s="3">
        <v>-807.05821600000002</v>
      </c>
      <c r="F1314" s="2">
        <v>-121.96288</v>
      </c>
      <c r="G1314" s="2">
        <v>36.772142000000002</v>
      </c>
      <c r="H1314" s="3">
        <v>24987.851682</v>
      </c>
      <c r="I1314" s="3">
        <v>203.684359</v>
      </c>
      <c r="J1314">
        <v>2.2040000000000001E-2</v>
      </c>
      <c r="K1314">
        <f>VLOOKUP(A1314,Channel_xs_widths!$D$2:$E$279,2,FALSE)</f>
        <v>219.73952600600001</v>
      </c>
      <c r="Q1314" s="5"/>
      <c r="R1314" s="3"/>
      <c r="U1314" s="16"/>
      <c r="V1314" s="2"/>
      <c r="W1314" s="5"/>
      <c r="AB1314" s="3"/>
      <c r="AC1314" s="2"/>
      <c r="AD1314" s="2"/>
    </row>
    <row r="1315" spans="1:30">
      <c r="A1315" s="5">
        <v>24985.828000000001</v>
      </c>
      <c r="B1315" s="3">
        <v>-807.92305099999999</v>
      </c>
      <c r="F1315" s="2">
        <v>-121.963032</v>
      </c>
      <c r="G1315" s="2">
        <v>36.771872000000002</v>
      </c>
      <c r="H1315" s="3">
        <v>25020.775532</v>
      </c>
      <c r="I1315" s="3">
        <v>203.684496</v>
      </c>
      <c r="J1315">
        <v>3.3996999999999999E-2</v>
      </c>
      <c r="K1315" t="e">
        <f>VLOOKUP(A1315,Channel_xs_widths!$D$2:$E$279,2,FALSE)</f>
        <v>#N/A</v>
      </c>
      <c r="Q1315" s="5"/>
      <c r="R1315" s="3"/>
      <c r="U1315" s="16"/>
      <c r="V1315" s="2"/>
      <c r="W1315" s="5"/>
      <c r="AB1315" s="3"/>
      <c r="AC1315" s="2"/>
      <c r="AD1315" s="2"/>
    </row>
    <row r="1316" spans="1:30">
      <c r="A1316" s="5">
        <v>25005.575499999999</v>
      </c>
      <c r="B1316" s="3">
        <v>-808.848523</v>
      </c>
      <c r="F1316" s="2">
        <v>-121.963123</v>
      </c>
      <c r="G1316" s="2">
        <v>36.771709999999999</v>
      </c>
      <c r="H1316" s="3">
        <v>25040.544708000001</v>
      </c>
      <c r="I1316" s="3">
        <v>203.68463299999999</v>
      </c>
      <c r="J1316">
        <v>3.9137999999999999E-2</v>
      </c>
      <c r="K1316" t="e">
        <f>VLOOKUP(A1316,Channel_xs_widths!$D$2:$E$279,2,FALSE)</f>
        <v>#N/A</v>
      </c>
      <c r="Q1316" s="5"/>
      <c r="R1316" s="3"/>
      <c r="U1316" s="16"/>
      <c r="V1316" s="2"/>
      <c r="W1316" s="5"/>
      <c r="AB1316" s="3"/>
      <c r="AC1316" s="2"/>
      <c r="AD1316" s="2"/>
    </row>
    <row r="1317" spans="1:30">
      <c r="A1317" s="5">
        <v>25018.7405</v>
      </c>
      <c r="B1317" s="3">
        <v>-809.21117600000002</v>
      </c>
      <c r="F1317" s="2">
        <v>-121.963183</v>
      </c>
      <c r="G1317" s="2">
        <v>36.771602000000001</v>
      </c>
      <c r="H1317" s="3">
        <v>25053.714706999999</v>
      </c>
      <c r="I1317" s="3">
        <v>203.684718</v>
      </c>
      <c r="J1317">
        <v>2.2386E-2</v>
      </c>
      <c r="K1317" t="e">
        <f>VLOOKUP(A1317,Channel_xs_widths!$D$2:$E$279,2,FALSE)</f>
        <v>#N/A</v>
      </c>
      <c r="Q1317" s="5"/>
      <c r="R1317" s="3"/>
      <c r="U1317" s="16"/>
      <c r="V1317" s="2"/>
      <c r="W1317" s="5"/>
      <c r="AB1317" s="3"/>
      <c r="AC1317" s="2"/>
      <c r="AD1317" s="2"/>
    </row>
    <row r="1318" spans="1:30">
      <c r="A1318" s="5">
        <v>25029.7114</v>
      </c>
      <c r="B1318" s="3">
        <v>-809.38883499999997</v>
      </c>
      <c r="F1318" s="2">
        <v>-121.963234</v>
      </c>
      <c r="G1318" s="2">
        <v>36.771512000000001</v>
      </c>
      <c r="H1318" s="3">
        <v>25064.686985</v>
      </c>
      <c r="I1318" s="3">
        <v>203.68478099999999</v>
      </c>
      <c r="J1318">
        <v>3.1642999999999998E-2</v>
      </c>
      <c r="K1318" t="e">
        <f>VLOOKUP(A1318,Channel_xs_widths!$D$2:$E$279,2,FALSE)</f>
        <v>#N/A</v>
      </c>
      <c r="Q1318" s="5"/>
      <c r="R1318" s="3"/>
      <c r="U1318" s="16"/>
      <c r="V1318" s="2"/>
      <c r="W1318" s="5"/>
      <c r="AB1318" s="3"/>
      <c r="AC1318" s="2"/>
      <c r="AD1318" s="2"/>
    </row>
    <row r="1319" spans="1:30">
      <c r="A1319" s="5">
        <v>25052.631600000001</v>
      </c>
      <c r="B1319" s="3">
        <v>-810.28359499999999</v>
      </c>
      <c r="F1319" s="2">
        <v>-121.96345700000001</v>
      </c>
      <c r="G1319" s="2">
        <v>36.771408999999998</v>
      </c>
      <c r="H1319" s="3">
        <v>25087.624682000001</v>
      </c>
      <c r="I1319" s="3">
        <v>239.475594</v>
      </c>
      <c r="J1319">
        <v>2.2261E-2</v>
      </c>
      <c r="K1319" t="e">
        <f>VLOOKUP(A1319,Channel_xs_widths!$D$2:$E$279,2,FALSE)</f>
        <v>#N/A</v>
      </c>
      <c r="Q1319" s="5"/>
      <c r="R1319" s="3"/>
      <c r="U1319" s="16"/>
      <c r="V1319" s="2"/>
      <c r="W1319" s="5"/>
      <c r="AB1319" s="3"/>
      <c r="AC1319" s="2"/>
      <c r="AD1319" s="2"/>
    </row>
    <row r="1320" spans="1:30">
      <c r="A1320" s="5">
        <v>25069.821800000002</v>
      </c>
      <c r="B1320" s="3">
        <v>-810.28173800000002</v>
      </c>
      <c r="F1320" s="2">
        <v>-121.963624</v>
      </c>
      <c r="G1320" s="2">
        <v>36.771331000000004</v>
      </c>
      <c r="H1320" s="3">
        <v>25104.814875</v>
      </c>
      <c r="I1320" s="3">
        <v>239.475742</v>
      </c>
      <c r="J1320">
        <v>7.7190000000000002E-3</v>
      </c>
      <c r="K1320" t="e">
        <f>VLOOKUP(A1320,Channel_xs_widths!$D$2:$E$279,2,FALSE)</f>
        <v>#N/A</v>
      </c>
      <c r="Q1320" s="5"/>
      <c r="R1320" s="3"/>
      <c r="U1320" s="16"/>
      <c r="V1320" s="2"/>
      <c r="W1320" s="5"/>
      <c r="AB1320" s="3"/>
      <c r="AC1320" s="2"/>
      <c r="AD1320" s="2"/>
    </row>
    <row r="1321" spans="1:30">
      <c r="A1321" s="5">
        <v>25087.011999999999</v>
      </c>
      <c r="B1321" s="3">
        <v>-810.54899399999999</v>
      </c>
      <c r="F1321" s="2">
        <v>-121.96379</v>
      </c>
      <c r="G1321" s="2">
        <v>36.771253999999999</v>
      </c>
      <c r="H1321" s="3">
        <v>25122.007158</v>
      </c>
      <c r="I1321" s="3">
        <v>239.47586799999999</v>
      </c>
      <c r="J1321">
        <v>2.6225999999999999E-2</v>
      </c>
      <c r="K1321" t="e">
        <f>VLOOKUP(A1321,Channel_xs_widths!$D$2:$E$279,2,FALSE)</f>
        <v>#N/A</v>
      </c>
      <c r="Q1321" s="5"/>
      <c r="R1321" s="3"/>
      <c r="U1321" s="16"/>
      <c r="V1321" s="2"/>
      <c r="W1321" s="5"/>
      <c r="AB1321" s="3"/>
      <c r="AC1321" s="2"/>
      <c r="AD1321" s="2"/>
    </row>
    <row r="1322" spans="1:30">
      <c r="A1322" s="5">
        <v>25109.9323</v>
      </c>
      <c r="B1322" s="3">
        <v>-811.33365900000001</v>
      </c>
      <c r="F1322" s="2">
        <v>-121.96401299999999</v>
      </c>
      <c r="G1322" s="2">
        <v>36.771151000000003</v>
      </c>
      <c r="H1322" s="3">
        <v>25144.940879000002</v>
      </c>
      <c r="I1322" s="3">
        <v>239.47601499999999</v>
      </c>
      <c r="J1322">
        <v>2.2228000000000001E-2</v>
      </c>
      <c r="K1322" t="e">
        <f>VLOOKUP(A1322,Channel_xs_widths!$D$2:$E$279,2,FALSE)</f>
        <v>#N/A</v>
      </c>
      <c r="Q1322" s="5"/>
      <c r="R1322" s="3"/>
      <c r="U1322" s="16"/>
      <c r="V1322" s="2"/>
      <c r="W1322" s="5"/>
      <c r="AB1322" s="3"/>
      <c r="AC1322" s="2"/>
      <c r="AD1322" s="2"/>
    </row>
    <row r="1323" spans="1:30">
      <c r="A1323" s="5">
        <v>25121.701799999999</v>
      </c>
      <c r="B1323" s="3">
        <v>-811.32006799999999</v>
      </c>
      <c r="F1323" s="2">
        <v>-121.964083</v>
      </c>
      <c r="G1323" s="2">
        <v>36.771061000000003</v>
      </c>
      <c r="H1323" s="3">
        <v>25156.710348000001</v>
      </c>
      <c r="I1323" s="3">
        <v>211.220021</v>
      </c>
      <c r="J1323">
        <v>1.3486E-2</v>
      </c>
      <c r="K1323" t="e">
        <f>VLOOKUP(A1323,Channel_xs_widths!$D$2:$E$279,2,FALSE)</f>
        <v>#N/A</v>
      </c>
      <c r="Q1323" s="5"/>
      <c r="R1323" s="3"/>
      <c r="U1323" s="16"/>
      <c r="V1323" s="2"/>
      <c r="W1323" s="5"/>
      <c r="AB1323" s="3"/>
      <c r="AC1323" s="2"/>
      <c r="AD1323" s="2"/>
    </row>
    <row r="1324" spans="1:30">
      <c r="A1324" s="5">
        <v>25128.7634</v>
      </c>
      <c r="B1324" s="3">
        <v>-811.58761000000004</v>
      </c>
      <c r="F1324" s="2">
        <v>-121.964124</v>
      </c>
      <c r="G1324" s="2">
        <v>36.771006999999997</v>
      </c>
      <c r="H1324" s="3">
        <v>25163.777094000001</v>
      </c>
      <c r="I1324" s="3">
        <v>211.220079</v>
      </c>
      <c r="J1324">
        <v>5.1305000000000003E-2</v>
      </c>
      <c r="K1324" t="e">
        <f>VLOOKUP(A1324,Channel_xs_widths!$D$2:$E$279,2,FALSE)</f>
        <v>#N/A</v>
      </c>
      <c r="Q1324" s="5"/>
      <c r="R1324" s="3"/>
      <c r="U1324" s="16"/>
      <c r="V1324" s="2"/>
      <c r="W1324" s="5"/>
      <c r="AB1324" s="3"/>
      <c r="AC1324" s="2"/>
      <c r="AD1324" s="2"/>
    </row>
    <row r="1325" spans="1:30">
      <c r="A1325" s="5">
        <v>25157.010200000001</v>
      </c>
      <c r="B1325" s="3">
        <v>-813.13156100000003</v>
      </c>
      <c r="F1325" s="2">
        <v>-121.964291</v>
      </c>
      <c r="G1325" s="2">
        <v>36.770791000000003</v>
      </c>
      <c r="H1325" s="3">
        <v>25192.065986000001</v>
      </c>
      <c r="I1325" s="3">
        <v>211.220189</v>
      </c>
      <c r="J1325">
        <v>4.2592999999999999E-2</v>
      </c>
      <c r="K1325">
        <f>VLOOKUP(A1325,Channel_xs_widths!$D$2:$E$279,2,FALSE)</f>
        <v>219.25266941000001</v>
      </c>
      <c r="Q1325" s="5"/>
      <c r="R1325" s="3"/>
      <c r="U1325" s="16"/>
      <c r="V1325" s="2"/>
      <c r="W1325" s="5"/>
      <c r="AB1325" s="3"/>
      <c r="AC1325" s="2"/>
      <c r="AD1325" s="2"/>
    </row>
    <row r="1326" spans="1:30">
      <c r="A1326" s="5">
        <v>25185.2569</v>
      </c>
      <c r="B1326" s="3">
        <v>-813.99382300000002</v>
      </c>
      <c r="F1326" s="2">
        <v>-121.96445799999999</v>
      </c>
      <c r="G1326" s="2">
        <v>36.770574000000003</v>
      </c>
      <c r="H1326" s="3">
        <v>25220.325892000001</v>
      </c>
      <c r="I1326" s="3">
        <v>211.22036600000001</v>
      </c>
      <c r="J1326">
        <v>3.2460000000000003E-2</v>
      </c>
      <c r="K1326" t="e">
        <f>VLOOKUP(A1326,Channel_xs_widths!$D$2:$E$279,2,FALSE)</f>
        <v>#N/A</v>
      </c>
      <c r="Q1326" s="5"/>
      <c r="R1326" s="3"/>
      <c r="U1326" s="16"/>
      <c r="V1326" s="2"/>
      <c r="W1326" s="5"/>
      <c r="AB1326" s="3"/>
      <c r="AC1326" s="2"/>
      <c r="AD1326" s="2"/>
    </row>
    <row r="1327" spans="1:30">
      <c r="A1327" s="5">
        <v>25192.318599999999</v>
      </c>
      <c r="B1327" s="3">
        <v>-814.27768700000001</v>
      </c>
      <c r="F1327" s="2">
        <v>-121.9645</v>
      </c>
      <c r="G1327" s="2">
        <v>36.770519999999998</v>
      </c>
      <c r="H1327" s="3">
        <v>25227.393284999998</v>
      </c>
      <c r="I1327" s="3">
        <v>211.22047599999999</v>
      </c>
      <c r="J1327">
        <v>3.4728000000000002E-2</v>
      </c>
      <c r="K1327" t="e">
        <f>VLOOKUP(A1327,Channel_xs_widths!$D$2:$E$279,2,FALSE)</f>
        <v>#N/A</v>
      </c>
      <c r="Q1327" s="5"/>
      <c r="R1327" s="3"/>
      <c r="U1327" s="16"/>
      <c r="V1327" s="2"/>
      <c r="W1327" s="5"/>
      <c r="AB1327" s="3"/>
      <c r="AC1327" s="2"/>
      <c r="AD1327" s="2"/>
    </row>
    <row r="1328" spans="1:30">
      <c r="A1328" s="5">
        <v>25204.088100000001</v>
      </c>
      <c r="B1328" s="3">
        <v>-814.647786</v>
      </c>
      <c r="F1328" s="2">
        <v>-121.96456999999999</v>
      </c>
      <c r="G1328" s="2">
        <v>36.770429999999998</v>
      </c>
      <c r="H1328" s="3">
        <v>25239.168589000001</v>
      </c>
      <c r="I1328" s="3">
        <v>211.22053399999999</v>
      </c>
      <c r="J1328">
        <v>3.0818999999999999E-2</v>
      </c>
      <c r="K1328" t="e">
        <f>VLOOKUP(A1328,Channel_xs_widths!$D$2:$E$279,2,FALSE)</f>
        <v>#N/A</v>
      </c>
      <c r="Q1328" s="5"/>
      <c r="R1328" s="3"/>
      <c r="U1328" s="16"/>
      <c r="V1328" s="2"/>
      <c r="W1328" s="5"/>
      <c r="AB1328" s="3"/>
      <c r="AC1328" s="2"/>
      <c r="AD1328" s="2"/>
    </row>
    <row r="1329" spans="1:30">
      <c r="A1329" s="5">
        <v>25228.446199999998</v>
      </c>
      <c r="B1329" s="3">
        <v>-815.39111300000002</v>
      </c>
      <c r="F1329" s="2">
        <v>-121.964725</v>
      </c>
      <c r="G1329" s="2">
        <v>36.770249999999997</v>
      </c>
      <c r="H1329" s="3">
        <v>25263.537982000002</v>
      </c>
      <c r="I1329" s="3">
        <v>214.19976299999999</v>
      </c>
      <c r="J1329">
        <v>3.5501999999999999E-2</v>
      </c>
      <c r="K1329" t="e">
        <f>VLOOKUP(A1329,Channel_xs_widths!$D$2:$E$279,2,FALSE)</f>
        <v>#N/A</v>
      </c>
      <c r="Q1329" s="5"/>
      <c r="R1329" s="3"/>
      <c r="U1329" s="16"/>
      <c r="V1329" s="2"/>
      <c r="W1329" s="5"/>
      <c r="AB1329" s="3"/>
      <c r="AC1329" s="2"/>
      <c r="AD1329" s="2"/>
    </row>
    <row r="1330" spans="1:30">
      <c r="A1330" s="5">
        <v>25238.885300000002</v>
      </c>
      <c r="B1330" s="3">
        <v>-815.88315299999999</v>
      </c>
      <c r="F1330" s="2">
        <v>-121.964792</v>
      </c>
      <c r="G1330" s="2">
        <v>36.770173</v>
      </c>
      <c r="H1330" s="3">
        <v>25273.988742000001</v>
      </c>
      <c r="I1330" s="3">
        <v>214.19987599999999</v>
      </c>
      <c r="J1330">
        <v>3.9441999999999998E-2</v>
      </c>
      <c r="K1330" t="e">
        <f>VLOOKUP(A1330,Channel_xs_widths!$D$2:$E$279,2,FALSE)</f>
        <v>#N/A</v>
      </c>
      <c r="Q1330" s="5"/>
      <c r="R1330" s="3"/>
      <c r="U1330" s="16"/>
      <c r="V1330" s="2"/>
      <c r="W1330" s="5"/>
      <c r="AB1330" s="3"/>
      <c r="AC1330" s="2"/>
      <c r="AD1330" s="2"/>
    </row>
    <row r="1331" spans="1:30">
      <c r="A1331" s="5">
        <v>25264.9833</v>
      </c>
      <c r="B1331" s="3">
        <v>-816.83221400000002</v>
      </c>
      <c r="F1331" s="2">
        <v>-121.96495899999999</v>
      </c>
      <c r="G1331" s="2">
        <v>36.769978999999999</v>
      </c>
      <c r="H1331" s="3">
        <v>25300.103934999999</v>
      </c>
      <c r="I1331" s="3">
        <v>214.199996</v>
      </c>
      <c r="J1331">
        <v>4.2313000000000003E-2</v>
      </c>
      <c r="K1331" t="e">
        <f>VLOOKUP(A1331,Channel_xs_widths!$D$2:$E$279,2,FALSE)</f>
        <v>#N/A</v>
      </c>
      <c r="Q1331" s="5"/>
      <c r="R1331" s="3"/>
      <c r="U1331" s="16"/>
      <c r="V1331" s="2"/>
      <c r="W1331" s="5"/>
      <c r="AB1331" s="3"/>
      <c r="AC1331" s="2"/>
      <c r="AD1331" s="2"/>
    </row>
    <row r="1332" spans="1:30">
      <c r="A1332" s="5">
        <v>25291.081200000001</v>
      </c>
      <c r="B1332" s="3">
        <v>-818.09172699999999</v>
      </c>
      <c r="F1332" s="2">
        <v>-121.965126</v>
      </c>
      <c r="G1332" s="2">
        <v>36.769786000000003</v>
      </c>
      <c r="H1332" s="3">
        <v>25326.232271000001</v>
      </c>
      <c r="I1332" s="3">
        <v>214.20016699999999</v>
      </c>
      <c r="J1332">
        <v>3.4455E-2</v>
      </c>
      <c r="K1332" t="e">
        <f>VLOOKUP(A1332,Channel_xs_widths!$D$2:$E$279,2,FALSE)</f>
        <v>#N/A</v>
      </c>
      <c r="Q1332" s="5"/>
      <c r="R1332" s="3"/>
      <c r="U1332" s="16"/>
      <c r="V1332" s="2"/>
      <c r="W1332" s="5"/>
      <c r="AB1332" s="3"/>
      <c r="AC1332" s="2"/>
      <c r="AD1332" s="2"/>
    </row>
    <row r="1333" spans="1:30">
      <c r="A1333" s="5">
        <v>25301.520400000001</v>
      </c>
      <c r="B1333" s="3">
        <v>-818.09108900000001</v>
      </c>
      <c r="F1333" s="2">
        <v>-121.965193</v>
      </c>
      <c r="G1333" s="2">
        <v>36.769708999999999</v>
      </c>
      <c r="H1333" s="3">
        <v>25336.671461999998</v>
      </c>
      <c r="I1333" s="3">
        <v>214.200287</v>
      </c>
      <c r="J1333">
        <v>9.7099999999999997E-4</v>
      </c>
      <c r="K1333" t="e">
        <f>VLOOKUP(A1333,Channel_xs_widths!$D$2:$E$279,2,FALSE)</f>
        <v>#N/A</v>
      </c>
      <c r="Q1333" s="5"/>
      <c r="R1333" s="3"/>
      <c r="U1333" s="16"/>
      <c r="V1333" s="2"/>
      <c r="W1333" s="5"/>
      <c r="AB1333" s="3"/>
      <c r="AC1333" s="2"/>
      <c r="AD1333" s="2"/>
    </row>
    <row r="1334" spans="1:30">
      <c r="A1334" s="5">
        <v>25325.878499999999</v>
      </c>
      <c r="B1334" s="3">
        <v>-818.05794300000002</v>
      </c>
      <c r="F1334" s="2">
        <v>-121.965349</v>
      </c>
      <c r="G1334" s="2">
        <v>36.769528999999999</v>
      </c>
      <c r="H1334" s="3">
        <v>25361.029607</v>
      </c>
      <c r="I1334" s="3">
        <v>214.200401</v>
      </c>
      <c r="J1334">
        <v>3.3086999999999998E-2</v>
      </c>
      <c r="K1334" t="e">
        <f>VLOOKUP(A1334,Channel_xs_widths!$D$2:$E$279,2,FALSE)</f>
        <v>#N/A</v>
      </c>
      <c r="Q1334" s="5"/>
      <c r="R1334" s="3"/>
      <c r="U1334" s="16"/>
      <c r="V1334" s="2"/>
      <c r="W1334" s="5"/>
      <c r="AB1334" s="3"/>
      <c r="AC1334" s="2"/>
      <c r="AD1334" s="2"/>
    </row>
    <row r="1335" spans="1:30">
      <c r="A1335" s="5">
        <v>25336.849399999999</v>
      </c>
      <c r="B1335" s="3">
        <v>-819.26002600000004</v>
      </c>
      <c r="F1335" s="2">
        <v>-121.96539900000001</v>
      </c>
      <c r="G1335" s="2">
        <v>36.769438999999998</v>
      </c>
      <c r="H1335" s="3">
        <v>25372.066148000002</v>
      </c>
      <c r="I1335" s="3">
        <v>203.68669399999999</v>
      </c>
      <c r="J1335">
        <v>6.6544000000000006E-2</v>
      </c>
      <c r="K1335" t="e">
        <f>VLOOKUP(A1335,Channel_xs_widths!$D$2:$E$279,2,FALSE)</f>
        <v>#N/A</v>
      </c>
      <c r="Q1335" s="5"/>
      <c r="R1335" s="3"/>
      <c r="U1335" s="16"/>
      <c r="V1335" s="2"/>
      <c r="W1335" s="5"/>
      <c r="AB1335" s="3"/>
      <c r="AC1335" s="2"/>
      <c r="AD1335" s="2"/>
    </row>
    <row r="1336" spans="1:30">
      <c r="A1336" s="5">
        <v>25350.014500000001</v>
      </c>
      <c r="B1336" s="3">
        <v>-819.66404999999997</v>
      </c>
      <c r="F1336" s="2">
        <v>-121.96545999999999</v>
      </c>
      <c r="G1336" s="2">
        <v>36.769331000000001</v>
      </c>
      <c r="H1336" s="3">
        <v>25385.237407000001</v>
      </c>
      <c r="I1336" s="3">
        <v>203.686757</v>
      </c>
      <c r="J1336">
        <v>1.5391E-2</v>
      </c>
      <c r="K1336">
        <f>VLOOKUP(A1336,Channel_xs_widths!$D$2:$E$279,2,FALSE)</f>
        <v>242.643106983</v>
      </c>
      <c r="Q1336" s="5"/>
      <c r="R1336" s="3"/>
      <c r="U1336" s="16"/>
      <c r="V1336" s="2"/>
      <c r="W1336" s="5"/>
      <c r="AB1336" s="3"/>
      <c r="AC1336" s="2"/>
      <c r="AD1336" s="2"/>
    </row>
    <row r="1337" spans="1:30">
      <c r="A1337" s="5">
        <v>25369.7621</v>
      </c>
      <c r="B1337" s="3">
        <v>-819.76657899999998</v>
      </c>
      <c r="F1337" s="2">
        <v>-121.965551</v>
      </c>
      <c r="G1337" s="2">
        <v>36.769168000000001</v>
      </c>
      <c r="H1337" s="3">
        <v>25404.985269000001</v>
      </c>
      <c r="I1337" s="3">
        <v>203.68684200000001</v>
      </c>
      <c r="J1337">
        <v>4.0369999999999998E-3</v>
      </c>
      <c r="K1337" t="e">
        <f>VLOOKUP(A1337,Channel_xs_widths!$D$2:$E$279,2,FALSE)</f>
        <v>#N/A</v>
      </c>
      <c r="Q1337" s="5"/>
      <c r="R1337" s="3"/>
      <c r="U1337" s="16"/>
      <c r="V1337" s="2"/>
      <c r="W1337" s="5"/>
      <c r="AB1337" s="3"/>
      <c r="AC1337" s="2"/>
      <c r="AD1337" s="2"/>
    </row>
    <row r="1338" spans="1:30">
      <c r="A1338" s="5">
        <v>25402.674800000001</v>
      </c>
      <c r="B1338" s="3">
        <v>-819.45147199999997</v>
      </c>
      <c r="F1338" s="2">
        <v>-121.965703</v>
      </c>
      <c r="G1338" s="2">
        <v>36.768898</v>
      </c>
      <c r="H1338" s="3">
        <v>25437.899450000001</v>
      </c>
      <c r="I1338" s="3">
        <v>203.68697900000001</v>
      </c>
      <c r="J1338">
        <v>1.2324E-2</v>
      </c>
      <c r="K1338" t="e">
        <f>VLOOKUP(A1338,Channel_xs_widths!$D$2:$E$279,2,FALSE)</f>
        <v>#N/A</v>
      </c>
      <c r="Q1338" s="5"/>
      <c r="R1338" s="3"/>
      <c r="U1338" s="16"/>
      <c r="V1338" s="2"/>
      <c r="W1338" s="5"/>
      <c r="AB1338" s="3"/>
      <c r="AC1338" s="2"/>
      <c r="AD1338" s="2"/>
    </row>
    <row r="1339" spans="1:30">
      <c r="A1339" s="5">
        <v>25422.422399999999</v>
      </c>
      <c r="B1339" s="3">
        <v>-820.41558799999996</v>
      </c>
      <c r="F1339" s="2">
        <v>-121.965794</v>
      </c>
      <c r="G1339" s="2">
        <v>36.768735999999997</v>
      </c>
      <c r="H1339" s="3">
        <v>25457.670584</v>
      </c>
      <c r="I1339" s="3">
        <v>203.687116</v>
      </c>
      <c r="J1339">
        <v>4.6577E-2</v>
      </c>
      <c r="K1339" t="e">
        <f>VLOOKUP(A1339,Channel_xs_widths!$D$2:$E$279,2,FALSE)</f>
        <v>#N/A</v>
      </c>
      <c r="Q1339" s="5"/>
      <c r="R1339" s="3"/>
      <c r="U1339" s="16"/>
      <c r="V1339" s="2"/>
      <c r="W1339" s="5"/>
      <c r="AB1339" s="3"/>
      <c r="AC1339" s="2"/>
      <c r="AD1339" s="2"/>
    </row>
    <row r="1340" spans="1:30">
      <c r="A1340" s="5">
        <v>25435.5874</v>
      </c>
      <c r="B1340" s="3">
        <v>-820.98445800000002</v>
      </c>
      <c r="F1340" s="2">
        <v>-121.965855</v>
      </c>
      <c r="G1340" s="2">
        <v>36.768628</v>
      </c>
      <c r="H1340" s="3">
        <v>25470.847946999998</v>
      </c>
      <c r="I1340" s="3">
        <v>203.68720200000001</v>
      </c>
      <c r="J1340">
        <v>9.9069999999999991E-3</v>
      </c>
      <c r="K1340" t="e">
        <f>VLOOKUP(A1340,Channel_xs_widths!$D$2:$E$279,2,FALSE)</f>
        <v>#N/A</v>
      </c>
      <c r="Q1340" s="5"/>
      <c r="R1340" s="3"/>
      <c r="U1340" s="16"/>
      <c r="V1340" s="2"/>
      <c r="W1340" s="5"/>
      <c r="AB1340" s="3"/>
      <c r="AC1340" s="2"/>
      <c r="AD1340" s="2"/>
    </row>
    <row r="1341" spans="1:30">
      <c r="A1341" s="5">
        <v>25446.558300000001</v>
      </c>
      <c r="B1341" s="3">
        <v>-820.65470400000004</v>
      </c>
      <c r="F1341" s="2">
        <v>-121.96590500000001</v>
      </c>
      <c r="G1341" s="2">
        <v>36.768537000000002</v>
      </c>
      <c r="H1341" s="3">
        <v>25481.823801999999</v>
      </c>
      <c r="I1341" s="3">
        <v>203.687265</v>
      </c>
      <c r="J1341">
        <v>1.9164E-2</v>
      </c>
      <c r="K1341" t="e">
        <f>VLOOKUP(A1341,Channel_xs_widths!$D$2:$E$279,2,FALSE)</f>
        <v>#N/A</v>
      </c>
      <c r="Q1341" s="5"/>
      <c r="R1341" s="3"/>
      <c r="U1341" s="16"/>
      <c r="V1341" s="2"/>
      <c r="W1341" s="5"/>
      <c r="AB1341" s="3"/>
      <c r="AC1341" s="2"/>
      <c r="AD1341" s="2"/>
    </row>
    <row r="1342" spans="1:30">
      <c r="A1342" s="5">
        <v>25474.748200000002</v>
      </c>
      <c r="B1342" s="3">
        <v>-821.73492399999998</v>
      </c>
      <c r="F1342" s="2">
        <v>-121.966128</v>
      </c>
      <c r="G1342" s="2">
        <v>36.768357000000002</v>
      </c>
      <c r="H1342" s="3">
        <v>25510.034382999998</v>
      </c>
      <c r="I1342" s="3">
        <v>224.198016</v>
      </c>
      <c r="J1342">
        <v>3.8318999999999999E-2</v>
      </c>
      <c r="K1342" t="e">
        <f>VLOOKUP(A1342,Channel_xs_widths!$D$2:$E$279,2,FALSE)</f>
        <v>#N/A</v>
      </c>
      <c r="Q1342" s="5"/>
      <c r="R1342" s="3"/>
      <c r="U1342" s="16"/>
      <c r="V1342" s="2"/>
      <c r="W1342" s="5"/>
      <c r="AB1342" s="3"/>
      <c r="AC1342" s="2"/>
      <c r="AD1342" s="2"/>
    </row>
    <row r="1343" spans="1:30">
      <c r="A1343" s="5">
        <v>25474.748200000002</v>
      </c>
      <c r="B1343" s="3">
        <v>-821.73492399999998</v>
      </c>
      <c r="F1343" s="2">
        <v>-121.966128</v>
      </c>
      <c r="G1343" s="2">
        <v>36.768357000000002</v>
      </c>
      <c r="H1343" s="3">
        <v>25510.034382999998</v>
      </c>
      <c r="I1343" s="3">
        <v>223.522786</v>
      </c>
      <c r="J1343">
        <v>3.6497000000000002E-2</v>
      </c>
      <c r="K1343" t="e">
        <f>VLOOKUP(A1343,Channel_xs_widths!$D$2:$E$279,2,FALSE)</f>
        <v>#N/A</v>
      </c>
      <c r="Q1343" s="5"/>
      <c r="R1343" s="3"/>
      <c r="U1343" s="16"/>
      <c r="V1343" s="2"/>
      <c r="W1343" s="5"/>
      <c r="AB1343" s="3"/>
      <c r="AC1343" s="2"/>
      <c r="AD1343" s="2"/>
    </row>
    <row r="1344" spans="1:30">
      <c r="A1344" s="5">
        <v>25517.033100000001</v>
      </c>
      <c r="B1344" s="3">
        <v>-823.27819799999997</v>
      </c>
      <c r="F1344" s="2">
        <v>-121.96646200000001</v>
      </c>
      <c r="G1344" s="2">
        <v>36.768087000000001</v>
      </c>
      <c r="H1344" s="3">
        <v>25552.347431999999</v>
      </c>
      <c r="I1344" s="3">
        <v>224.19827000000001</v>
      </c>
      <c r="J1344">
        <v>3.6497000000000002E-2</v>
      </c>
      <c r="K1344" t="e">
        <f>VLOOKUP(A1344,Channel_xs_widths!$D$2:$E$279,2,FALSE)</f>
        <v>#N/A</v>
      </c>
      <c r="Q1344" s="5"/>
      <c r="R1344" s="3"/>
      <c r="U1344" s="16"/>
      <c r="V1344" s="2"/>
      <c r="W1344" s="5"/>
      <c r="AB1344" s="3"/>
      <c r="AC1344" s="2"/>
      <c r="AD1344" s="2"/>
    </row>
    <row r="1345" spans="1:30">
      <c r="A1345" s="5">
        <v>25517.033100000001</v>
      </c>
      <c r="B1345" s="3">
        <v>-823.27819799999997</v>
      </c>
      <c r="F1345" s="2">
        <v>-121.96646200000001</v>
      </c>
      <c r="G1345" s="2">
        <v>36.768087000000001</v>
      </c>
      <c r="H1345" s="3">
        <v>25552.347431999999</v>
      </c>
      <c r="I1345" s="3">
        <v>223.522786</v>
      </c>
      <c r="J1345">
        <v>2.4546999999999999E-2</v>
      </c>
      <c r="K1345" t="e">
        <f>VLOOKUP(A1345,Channel_xs_widths!$D$2:$E$279,2,FALSE)</f>
        <v>#N/A</v>
      </c>
      <c r="Q1345" s="5"/>
      <c r="R1345" s="3"/>
      <c r="U1345" s="16"/>
      <c r="V1345" s="2"/>
      <c r="W1345" s="5"/>
      <c r="AB1345" s="3"/>
      <c r="AC1345" s="2"/>
      <c r="AD1345" s="2"/>
    </row>
    <row r="1346" spans="1:30">
      <c r="A1346" s="5">
        <v>25531.128100000002</v>
      </c>
      <c r="B1346" s="3">
        <v>-822.93221000000005</v>
      </c>
      <c r="F1346" s="2">
        <v>-121.966573</v>
      </c>
      <c r="G1346" s="2">
        <v>36.767997000000001</v>
      </c>
      <c r="H1346" s="3">
        <v>25566.446658000001</v>
      </c>
      <c r="I1346" s="3">
        <v>224.198474</v>
      </c>
      <c r="J1346">
        <v>2.5040000000000001E-3</v>
      </c>
      <c r="K1346" t="e">
        <f>VLOOKUP(A1346,Channel_xs_widths!$D$2:$E$279,2,FALSE)</f>
        <v>#N/A</v>
      </c>
      <c r="Q1346" s="5"/>
      <c r="R1346" s="3"/>
      <c r="U1346" s="16"/>
      <c r="V1346" s="2"/>
      <c r="W1346" s="5"/>
      <c r="AB1346" s="3"/>
      <c r="AC1346" s="2"/>
      <c r="AD1346" s="2"/>
    </row>
    <row r="1347" spans="1:30">
      <c r="A1347" s="5">
        <v>25554.123500000002</v>
      </c>
      <c r="B1347" s="3">
        <v>-823.18532000000005</v>
      </c>
      <c r="F1347" s="2">
        <v>-121.9667</v>
      </c>
      <c r="G1347" s="2">
        <v>36.767816000000003</v>
      </c>
      <c r="H1347" s="3">
        <v>25589.443445000001</v>
      </c>
      <c r="I1347" s="3">
        <v>208.96904699999999</v>
      </c>
      <c r="J1347">
        <v>2.1663000000000002E-2</v>
      </c>
      <c r="K1347">
        <f>VLOOKUP(A1347,Channel_xs_widths!$D$2:$E$279,2,FALSE)</f>
        <v>326.45311786000002</v>
      </c>
      <c r="Q1347" s="5"/>
      <c r="R1347" s="3"/>
      <c r="U1347" s="16"/>
      <c r="V1347" s="2"/>
      <c r="W1347" s="5"/>
      <c r="AB1347" s="3"/>
      <c r="AC1347" s="2"/>
      <c r="AD1347" s="2"/>
    </row>
    <row r="1348" spans="1:30">
      <c r="A1348" s="5">
        <v>25571.3701</v>
      </c>
      <c r="B1348" s="3">
        <v>-823.80395499999997</v>
      </c>
      <c r="F1348" s="2">
        <v>-121.966796</v>
      </c>
      <c r="G1348" s="2">
        <v>36.767681000000003</v>
      </c>
      <c r="H1348" s="3">
        <v>25606.701089999999</v>
      </c>
      <c r="I1348" s="3">
        <v>208.969167</v>
      </c>
      <c r="J1348">
        <v>2.7505000000000002E-2</v>
      </c>
      <c r="K1348" t="e">
        <f>VLOOKUP(A1348,Channel_xs_widths!$D$2:$E$279,2,FALSE)</f>
        <v>#N/A</v>
      </c>
      <c r="Q1348" s="5"/>
      <c r="R1348" s="3"/>
      <c r="U1348" s="16"/>
      <c r="V1348" s="2"/>
      <c r="W1348" s="5"/>
      <c r="AB1348" s="3"/>
      <c r="AC1348" s="2"/>
      <c r="AD1348" s="2"/>
    </row>
    <row r="1349" spans="1:30">
      <c r="A1349" s="5">
        <v>25588.616600000001</v>
      </c>
      <c r="B1349" s="3">
        <v>-824.13406799999996</v>
      </c>
      <c r="F1349" s="2">
        <v>-121.966891</v>
      </c>
      <c r="G1349" s="2">
        <v>36.767546000000003</v>
      </c>
      <c r="H1349" s="3">
        <v>25623.950809000002</v>
      </c>
      <c r="I1349" s="3">
        <v>208.96926999999999</v>
      </c>
      <c r="J1349">
        <v>1.6354E-2</v>
      </c>
      <c r="K1349" t="e">
        <f>VLOOKUP(A1349,Channel_xs_widths!$D$2:$E$279,2,FALSE)</f>
        <v>#N/A</v>
      </c>
      <c r="Q1349" s="5"/>
      <c r="R1349" s="3"/>
      <c r="U1349" s="16"/>
      <c r="V1349" s="2"/>
      <c r="W1349" s="5"/>
      <c r="AB1349" s="3"/>
      <c r="AC1349" s="2"/>
      <c r="AD1349" s="2"/>
    </row>
    <row r="1350" spans="1:30">
      <c r="A1350" s="5">
        <v>25611.612000000001</v>
      </c>
      <c r="B1350" s="3">
        <v>-824.46207700000002</v>
      </c>
      <c r="F1350" s="2">
        <v>-121.967018</v>
      </c>
      <c r="G1350" s="2">
        <v>36.767366000000003</v>
      </c>
      <c r="H1350" s="3">
        <v>25646.948572000001</v>
      </c>
      <c r="I1350" s="3">
        <v>208.96939</v>
      </c>
      <c r="J1350">
        <v>3.2534E-2</v>
      </c>
      <c r="K1350" t="e">
        <f>VLOOKUP(A1350,Channel_xs_widths!$D$2:$E$279,2,FALSE)</f>
        <v>#N/A</v>
      </c>
      <c r="Q1350" s="5"/>
      <c r="R1350" s="3"/>
      <c r="U1350" s="16"/>
      <c r="V1350" s="2"/>
      <c r="W1350" s="5"/>
      <c r="AB1350" s="3"/>
      <c r="AC1350" s="2"/>
      <c r="AD1350" s="2"/>
    </row>
    <row r="1351" spans="1:30">
      <c r="A1351" s="5">
        <v>25623.605200000002</v>
      </c>
      <c r="B1351" s="3">
        <v>-825.27237300000002</v>
      </c>
      <c r="F1351" s="2">
        <v>-121.96709300000001</v>
      </c>
      <c r="G1351" s="2">
        <v>36.767276000000003</v>
      </c>
      <c r="H1351" s="3">
        <v>25658.969071</v>
      </c>
      <c r="I1351" s="3">
        <v>212.90339800000001</v>
      </c>
      <c r="J1351">
        <v>5.3970999999999998E-2</v>
      </c>
      <c r="K1351" t="e">
        <f>VLOOKUP(A1351,Channel_xs_widths!$D$2:$E$279,2,FALSE)</f>
        <v>#N/A</v>
      </c>
      <c r="Q1351" s="5"/>
      <c r="R1351" s="3"/>
      <c r="U1351" s="16"/>
      <c r="V1351" s="2"/>
      <c r="W1351" s="5"/>
      <c r="AB1351" s="3"/>
      <c r="AC1351" s="2"/>
      <c r="AD1351" s="2"/>
    </row>
    <row r="1352" spans="1:30">
      <c r="A1352" s="5">
        <v>25629.6018</v>
      </c>
      <c r="B1352" s="3">
        <v>-825.43299400000001</v>
      </c>
      <c r="F1352" s="2">
        <v>-121.96713</v>
      </c>
      <c r="G1352" s="2">
        <v>36.767231000000002</v>
      </c>
      <c r="H1352" s="3">
        <v>25664.967801999999</v>
      </c>
      <c r="I1352" s="3">
        <v>212.90345500000001</v>
      </c>
      <c r="J1352">
        <v>2.4392E-2</v>
      </c>
      <c r="K1352" t="e">
        <f>VLOOKUP(A1352,Channel_xs_widths!$D$2:$E$279,2,FALSE)</f>
        <v>#N/A</v>
      </c>
      <c r="Q1352" s="5"/>
      <c r="R1352" s="3"/>
      <c r="U1352" s="16"/>
      <c r="V1352" s="2"/>
      <c r="W1352" s="5"/>
      <c r="AB1352" s="3"/>
      <c r="AC1352" s="2"/>
      <c r="AD1352" s="2"/>
    </row>
    <row r="1353" spans="1:30">
      <c r="A1353" s="5">
        <v>25659.584699999999</v>
      </c>
      <c r="B1353" s="3">
        <v>-826.14997000000005</v>
      </c>
      <c r="F1353" s="2">
        <v>-121.967315</v>
      </c>
      <c r="G1353" s="2">
        <v>36.767004999999997</v>
      </c>
      <c r="H1353" s="3">
        <v>25694.959287999998</v>
      </c>
      <c r="I1353" s="3">
        <v>212.903571</v>
      </c>
      <c r="J1353">
        <v>3.0962E-2</v>
      </c>
      <c r="K1353" t="e">
        <f>VLOOKUP(A1353,Channel_xs_widths!$D$2:$E$279,2,FALSE)</f>
        <v>#N/A</v>
      </c>
      <c r="Q1353" s="5"/>
      <c r="R1353" s="3"/>
      <c r="U1353" s="16"/>
      <c r="V1353" s="2"/>
      <c r="W1353" s="5"/>
      <c r="AB1353" s="3"/>
      <c r="AC1353" s="2"/>
      <c r="AD1353" s="2"/>
    </row>
    <row r="1354" spans="1:30">
      <c r="A1354" s="5">
        <v>25683.571</v>
      </c>
      <c r="B1354" s="3">
        <v>-827.10400400000003</v>
      </c>
      <c r="F1354" s="2">
        <v>-121.96746400000001</v>
      </c>
      <c r="G1354" s="2">
        <v>36.766824999999997</v>
      </c>
      <c r="H1354" s="3">
        <v>25718.964603</v>
      </c>
      <c r="I1354" s="3">
        <v>212.90374399999999</v>
      </c>
      <c r="J1354">
        <v>2.9907E-2</v>
      </c>
      <c r="K1354" t="e">
        <f>VLOOKUP(A1354,Channel_xs_widths!$D$2:$E$279,2,FALSE)</f>
        <v>#N/A</v>
      </c>
      <c r="Q1354" s="5"/>
      <c r="R1354" s="3"/>
      <c r="U1354" s="16"/>
      <c r="V1354" s="2"/>
      <c r="W1354" s="5"/>
      <c r="AB1354" s="3"/>
      <c r="AC1354" s="2"/>
      <c r="AD1354" s="2"/>
    </row>
    <row r="1355" spans="1:30">
      <c r="A1355" s="5">
        <v>25695.564200000001</v>
      </c>
      <c r="B1355" s="3">
        <v>-827.226</v>
      </c>
      <c r="F1355" s="2">
        <v>-121.967538</v>
      </c>
      <c r="G1355" s="2">
        <v>36.766734999999997</v>
      </c>
      <c r="H1355" s="3">
        <v>25730.958405000001</v>
      </c>
      <c r="I1355" s="3">
        <v>212.90386000000001</v>
      </c>
      <c r="J1355">
        <v>6.0749999999999997E-3</v>
      </c>
      <c r="K1355" t="e">
        <f>VLOOKUP(A1355,Channel_xs_widths!$D$2:$E$279,2,FALSE)</f>
        <v>#N/A</v>
      </c>
      <c r="Q1355" s="5"/>
      <c r="R1355" s="3"/>
      <c r="U1355" s="16"/>
      <c r="V1355" s="2"/>
      <c r="W1355" s="5"/>
      <c r="AB1355" s="3"/>
      <c r="AC1355" s="2"/>
      <c r="AD1355" s="2"/>
    </row>
    <row r="1356" spans="1:30">
      <c r="A1356" s="5">
        <v>25719.550599999999</v>
      </c>
      <c r="B1356" s="3">
        <v>-827.32259099999999</v>
      </c>
      <c r="F1356" s="2">
        <v>-121.967686</v>
      </c>
      <c r="G1356" s="2">
        <v>36.766554999999997</v>
      </c>
      <c r="H1356" s="3">
        <v>25754.944973000001</v>
      </c>
      <c r="I1356" s="3">
        <v>212.903975</v>
      </c>
      <c r="J1356">
        <v>1.3547E-2</v>
      </c>
      <c r="K1356" t="e">
        <f>VLOOKUP(A1356,Channel_xs_widths!$D$2:$E$279,2,FALSE)</f>
        <v>#N/A</v>
      </c>
      <c r="Q1356" s="5"/>
      <c r="R1356" s="3"/>
      <c r="U1356" s="16"/>
      <c r="V1356" s="2"/>
      <c r="W1356" s="5"/>
      <c r="AB1356" s="3"/>
      <c r="AC1356" s="2"/>
      <c r="AD1356" s="2"/>
    </row>
    <row r="1357" spans="1:30">
      <c r="A1357" s="5">
        <v>25733.645700000001</v>
      </c>
      <c r="B1357" s="3">
        <v>-827.74188200000003</v>
      </c>
      <c r="F1357" s="2">
        <v>-121.967798</v>
      </c>
      <c r="G1357" s="2">
        <v>36.766464999999997</v>
      </c>
      <c r="H1357" s="3">
        <v>25769.046322999999</v>
      </c>
      <c r="I1357" s="3">
        <v>224.19980699999999</v>
      </c>
      <c r="J1357">
        <v>2.9746999999999999E-2</v>
      </c>
      <c r="K1357">
        <f>VLOOKUP(A1357,Channel_xs_widths!$D$2:$E$279,2,FALSE)</f>
        <v>338.52376898</v>
      </c>
      <c r="Q1357" s="5"/>
      <c r="R1357" s="3"/>
      <c r="U1357" s="16"/>
      <c r="V1357" s="2"/>
      <c r="W1357" s="5"/>
      <c r="AB1357" s="3"/>
      <c r="AC1357" s="2"/>
      <c r="AD1357" s="2"/>
    </row>
    <row r="1358" spans="1:30">
      <c r="A1358" s="5">
        <v>25733.645700000001</v>
      </c>
      <c r="B1358" s="3">
        <v>-827.74188200000003</v>
      </c>
      <c r="F1358" s="2">
        <v>-121.967798</v>
      </c>
      <c r="G1358" s="2">
        <v>36.766464999999997</v>
      </c>
      <c r="H1358" s="3">
        <v>25769.046322999999</v>
      </c>
      <c r="I1358" s="3">
        <v>180</v>
      </c>
      <c r="J1358">
        <v>3.2543000000000002E-2</v>
      </c>
      <c r="Q1358" s="5"/>
      <c r="R1358" s="3"/>
      <c r="U1358" s="16"/>
      <c r="V1358" s="2"/>
      <c r="W1358" s="5"/>
      <c r="AB1358" s="3"/>
      <c r="AC1358" s="2"/>
      <c r="AD1358" s="2"/>
    </row>
    <row r="1359" spans="1:30">
      <c r="A1359" s="5">
        <v>25775.931100000002</v>
      </c>
      <c r="B1359" s="3">
        <v>-829.11798099999999</v>
      </c>
      <c r="F1359" s="2">
        <v>-121.968132</v>
      </c>
      <c r="G1359" s="2">
        <v>36.766193999999999</v>
      </c>
      <c r="H1359" s="3">
        <v>25811.354099</v>
      </c>
      <c r="I1359" s="3">
        <v>224.20000999999999</v>
      </c>
      <c r="J1359">
        <v>3.2543000000000002E-2</v>
      </c>
      <c r="K1359" t="e">
        <f>VLOOKUP(A1359,Channel_xs_widths!$D$2:$E$279,2,FALSE)</f>
        <v>#N/A</v>
      </c>
      <c r="Q1359" s="5"/>
      <c r="R1359" s="3"/>
      <c r="U1359" s="16"/>
      <c r="V1359" s="2"/>
      <c r="W1359" s="5"/>
      <c r="AB1359" s="3"/>
      <c r="AC1359" s="2"/>
      <c r="AD1359" s="2"/>
    </row>
    <row r="1360" spans="1:30">
      <c r="A1360" s="5">
        <v>25775.931100000002</v>
      </c>
      <c r="B1360" s="3">
        <v>-829.11798099999999</v>
      </c>
      <c r="F1360" s="2">
        <v>-121.968132</v>
      </c>
      <c r="G1360" s="2">
        <v>36.766193999999999</v>
      </c>
      <c r="H1360" s="3">
        <v>25811.354099</v>
      </c>
      <c r="I1360" s="3">
        <v>237.692666</v>
      </c>
      <c r="J1360">
        <v>5.2780000000000001E-2</v>
      </c>
      <c r="K1360" t="e">
        <f>VLOOKUP(A1360,Channel_xs_widths!$D$2:$E$279,2,FALSE)</f>
        <v>#N/A</v>
      </c>
      <c r="Q1360" s="5"/>
      <c r="R1360" s="3"/>
      <c r="U1360" s="16"/>
      <c r="V1360" s="2"/>
      <c r="W1360" s="5"/>
      <c r="AB1360" s="3"/>
      <c r="AC1360" s="2"/>
      <c r="AD1360" s="2"/>
    </row>
    <row r="1361" spans="1:30">
      <c r="A1361" s="5">
        <v>25804.1214</v>
      </c>
      <c r="B1361" s="3">
        <v>-830.60587599999997</v>
      </c>
      <c r="F1361" s="2">
        <v>-121.96835400000001</v>
      </c>
      <c r="G1361" s="2">
        <v>36.766013999999998</v>
      </c>
      <c r="H1361" s="3">
        <v>25839.583637</v>
      </c>
      <c r="I1361" s="3">
        <v>224.200265</v>
      </c>
      <c r="J1361">
        <v>4.8238999999999997E-2</v>
      </c>
      <c r="K1361" t="e">
        <f>VLOOKUP(A1361,Channel_xs_widths!$D$2:$E$279,2,FALSE)</f>
        <v>#N/A</v>
      </c>
      <c r="Q1361" s="5"/>
      <c r="R1361" s="3"/>
      <c r="U1361" s="16"/>
      <c r="V1361" s="2"/>
      <c r="W1361" s="5"/>
      <c r="AB1361" s="3"/>
      <c r="AC1361" s="2"/>
      <c r="AD1361" s="2"/>
    </row>
    <row r="1362" spans="1:30">
      <c r="A1362" s="5">
        <v>25815.092400000001</v>
      </c>
      <c r="B1362" s="3">
        <v>-831.00706300000002</v>
      </c>
      <c r="F1362" s="2">
        <v>-121.968405</v>
      </c>
      <c r="G1362" s="2">
        <v>36.765923999999998</v>
      </c>
      <c r="H1362" s="3">
        <v>25850.561924000001</v>
      </c>
      <c r="I1362" s="3">
        <v>203.689538</v>
      </c>
      <c r="J1362">
        <v>3.7415999999999998E-2</v>
      </c>
      <c r="K1362" t="e">
        <f>VLOOKUP(A1362,Channel_xs_widths!$D$2:$E$279,2,FALSE)</f>
        <v>#N/A</v>
      </c>
      <c r="Q1362" s="5"/>
      <c r="R1362" s="3"/>
      <c r="U1362" s="16"/>
      <c r="V1362" s="2"/>
      <c r="W1362" s="5"/>
      <c r="AB1362" s="3"/>
      <c r="AC1362" s="2"/>
      <c r="AD1362" s="2"/>
    </row>
    <row r="1363" spans="1:30">
      <c r="A1363" s="5">
        <v>25828.2575</v>
      </c>
      <c r="B1363" s="3">
        <v>-831.50894800000003</v>
      </c>
      <c r="F1363" s="2">
        <v>-121.96846499999999</v>
      </c>
      <c r="G1363" s="2">
        <v>36.765816000000001</v>
      </c>
      <c r="H1363" s="3">
        <v>25863.736635000001</v>
      </c>
      <c r="I1363" s="3">
        <v>203.68960000000001</v>
      </c>
      <c r="J1363">
        <v>4.0188000000000001E-2</v>
      </c>
      <c r="K1363" t="e">
        <f>VLOOKUP(A1363,Channel_xs_widths!$D$2:$E$279,2,FALSE)</f>
        <v>#N/A</v>
      </c>
      <c r="Q1363" s="5"/>
      <c r="R1363" s="3"/>
      <c r="U1363" s="16"/>
      <c r="V1363" s="2"/>
      <c r="W1363" s="5"/>
      <c r="AB1363" s="3"/>
      <c r="AC1363" s="2"/>
      <c r="AD1363" s="2"/>
    </row>
    <row r="1364" spans="1:30">
      <c r="A1364" s="5">
        <v>25848.0052</v>
      </c>
      <c r="B1364" s="3">
        <v>-832.32977300000005</v>
      </c>
      <c r="F1364" s="2">
        <v>-121.968557</v>
      </c>
      <c r="G1364" s="2">
        <v>36.765653</v>
      </c>
      <c r="H1364" s="3">
        <v>25883.501413999998</v>
      </c>
      <c r="I1364" s="3">
        <v>203.68968599999999</v>
      </c>
      <c r="J1364">
        <v>2.3199999999999998E-2</v>
      </c>
      <c r="K1364" t="e">
        <f>VLOOKUP(A1364,Channel_xs_widths!$D$2:$E$279,2,FALSE)</f>
        <v>#N/A</v>
      </c>
      <c r="Q1364" s="5"/>
      <c r="R1364" s="3"/>
      <c r="U1364" s="16"/>
      <c r="V1364" s="2"/>
      <c r="W1364" s="5"/>
      <c r="AB1364" s="3"/>
      <c r="AC1364" s="2"/>
      <c r="AD1364" s="2"/>
    </row>
    <row r="1365" spans="1:30">
      <c r="A1365" s="5">
        <v>25880.918099999999</v>
      </c>
      <c r="B1365" s="3">
        <v>-832.73069099999998</v>
      </c>
      <c r="F1365" s="2">
        <v>-121.96870800000001</v>
      </c>
      <c r="G1365" s="2">
        <v>36.765383</v>
      </c>
      <c r="H1365" s="3">
        <v>25916.416746999999</v>
      </c>
      <c r="I1365" s="3">
        <v>203.68982299999999</v>
      </c>
      <c r="J1365">
        <v>2.3685999999999999E-2</v>
      </c>
      <c r="K1365" t="e">
        <f>VLOOKUP(A1365,Channel_xs_widths!$D$2:$E$279,2,FALSE)</f>
        <v>#N/A</v>
      </c>
      <c r="Q1365" s="5"/>
      <c r="R1365" s="3"/>
      <c r="U1365" s="16"/>
      <c r="V1365" s="2"/>
      <c r="W1365" s="5"/>
      <c r="AB1365" s="3"/>
      <c r="AC1365" s="2"/>
      <c r="AD1365" s="2"/>
    </row>
    <row r="1366" spans="1:30">
      <c r="A1366" s="5">
        <v>25900.6659</v>
      </c>
      <c r="B1366" s="3">
        <v>-833.57708700000001</v>
      </c>
      <c r="F1366" s="2">
        <v>-121.968799</v>
      </c>
      <c r="G1366" s="2">
        <v>36.765220999999997</v>
      </c>
      <c r="H1366" s="3">
        <v>25936.182621</v>
      </c>
      <c r="I1366" s="3">
        <v>203.68996000000001</v>
      </c>
      <c r="J1366">
        <v>4.1366E-2</v>
      </c>
      <c r="K1366" t="e">
        <f>VLOOKUP(A1366,Channel_xs_widths!$D$2:$E$279,2,FALSE)</f>
        <v>#N/A</v>
      </c>
      <c r="Q1366" s="5"/>
      <c r="R1366" s="3"/>
      <c r="U1366" s="16"/>
      <c r="V1366" s="2"/>
      <c r="W1366" s="5"/>
      <c r="AB1366" s="3"/>
      <c r="AC1366" s="2"/>
      <c r="AD1366" s="2"/>
    </row>
    <row r="1367" spans="1:30">
      <c r="A1367" s="5">
        <v>25913.830999999998</v>
      </c>
      <c r="B1367" s="3">
        <v>-834.09216900000001</v>
      </c>
      <c r="F1367" s="2">
        <v>-121.96886000000001</v>
      </c>
      <c r="G1367" s="2">
        <v>36.765112999999999</v>
      </c>
      <c r="H1367" s="3">
        <v>25949.357859</v>
      </c>
      <c r="I1367" s="3">
        <v>203.690045</v>
      </c>
      <c r="J1367">
        <v>2.6762000000000001E-2</v>
      </c>
      <c r="K1367" t="e">
        <f>VLOOKUP(A1367,Channel_xs_widths!$D$2:$E$279,2,FALSE)</f>
        <v>#N/A</v>
      </c>
      <c r="Q1367" s="5"/>
      <c r="R1367" s="3"/>
      <c r="U1367" s="16"/>
      <c r="V1367" s="2"/>
      <c r="W1367" s="5"/>
      <c r="AB1367" s="3"/>
      <c r="AC1367" s="2"/>
      <c r="AD1367" s="2"/>
    </row>
    <row r="1368" spans="1:30">
      <c r="A1368" s="5">
        <v>25924.802</v>
      </c>
      <c r="B1368" s="3">
        <v>-832.931152</v>
      </c>
      <c r="F1368" s="2">
        <v>-121.96891100000001</v>
      </c>
      <c r="G1368" s="2">
        <v>36.765022999999999</v>
      </c>
      <c r="H1368" s="3">
        <v>25960.390094999999</v>
      </c>
      <c r="I1368" s="3">
        <v>203.69010800000001</v>
      </c>
      <c r="J1368">
        <v>1.5819E-2</v>
      </c>
      <c r="K1368" t="e">
        <f>VLOOKUP(A1368,Channel_xs_widths!$D$2:$E$279,2,FALSE)</f>
        <v>#N/A</v>
      </c>
      <c r="Q1368" s="5"/>
      <c r="R1368" s="3"/>
      <c r="U1368" s="16"/>
      <c r="V1368" s="2"/>
      <c r="W1368" s="5"/>
      <c r="AB1368" s="3"/>
      <c r="AC1368" s="2"/>
      <c r="AD1368" s="2"/>
    </row>
    <row r="1369" spans="1:30">
      <c r="A1369" s="5">
        <v>25948.730100000001</v>
      </c>
      <c r="B1369" s="3">
        <v>-834.64423299999999</v>
      </c>
      <c r="F1369" s="2">
        <v>-121.969133</v>
      </c>
      <c r="G1369" s="2">
        <v>36.764901999999999</v>
      </c>
      <c r="H1369" s="3">
        <v>25984.379418</v>
      </c>
      <c r="I1369" s="3">
        <v>235.52488299999999</v>
      </c>
      <c r="J1369">
        <v>5.0980999999999999E-2</v>
      </c>
      <c r="K1369">
        <f>VLOOKUP(A1369,Channel_xs_widths!$D$2:$E$279,2,FALSE)</f>
        <v>361.32496039799997</v>
      </c>
      <c r="Q1369" s="5"/>
      <c r="R1369" s="3"/>
      <c r="U1369" s="16"/>
      <c r="V1369" s="2"/>
      <c r="W1369" s="5"/>
      <c r="AB1369" s="3"/>
      <c r="AC1369" s="2"/>
      <c r="AD1369" s="2"/>
    </row>
    <row r="1370" spans="1:30">
      <c r="A1370" s="5">
        <v>25960.694100000001</v>
      </c>
      <c r="B1370" s="3">
        <v>-834.760986</v>
      </c>
      <c r="F1370" s="2">
        <v>-121.969245</v>
      </c>
      <c r="G1370" s="2">
        <v>36.764842000000002</v>
      </c>
      <c r="H1370" s="3">
        <v>25996.344035999999</v>
      </c>
      <c r="I1370" s="3">
        <v>235.52501599999999</v>
      </c>
      <c r="J1370">
        <v>2.0073000000000001E-2</v>
      </c>
      <c r="K1370" t="e">
        <f>VLOOKUP(A1370,Channel_xs_widths!$D$2:$E$279,2,FALSE)</f>
        <v>#N/A</v>
      </c>
      <c r="Q1370" s="5"/>
      <c r="R1370" s="3"/>
      <c r="U1370" s="16"/>
      <c r="V1370" s="2"/>
      <c r="W1370" s="5"/>
      <c r="AB1370" s="3"/>
      <c r="AC1370" s="2"/>
      <c r="AD1370" s="2"/>
    </row>
    <row r="1371" spans="1:30">
      <c r="A1371" s="5">
        <v>25984.622299999999</v>
      </c>
      <c r="B1371" s="3">
        <v>-835.36469199999999</v>
      </c>
      <c r="C1371" t="s">
        <v>9</v>
      </c>
      <c r="D1371" t="s">
        <v>9</v>
      </c>
      <c r="F1371" s="2">
        <v>-121.96946699999999</v>
      </c>
      <c r="G1371" s="2">
        <v>36.764721999999999</v>
      </c>
      <c r="H1371" s="3">
        <v>26020.279766</v>
      </c>
      <c r="I1371" s="3">
        <v>235.525148</v>
      </c>
      <c r="J1371">
        <v>3.5244999999999999E-2</v>
      </c>
      <c r="K1371" t="e">
        <f>VLOOKUP(A1371,Channel_xs_widths!$D$2:$E$279,2,FALSE)</f>
        <v>#N/A</v>
      </c>
      <c r="Q1371" s="5"/>
      <c r="R1371" s="3"/>
      <c r="U1371" s="16"/>
      <c r="V1371" s="2"/>
      <c r="W1371" s="5"/>
      <c r="AB1371" s="3"/>
      <c r="AC1371" s="2"/>
      <c r="AD1371" s="2"/>
    </row>
    <row r="1372" spans="1:30">
      <c r="A1372" s="5">
        <v>26014.5324</v>
      </c>
      <c r="B1372" s="3">
        <v>-836.65851799999996</v>
      </c>
      <c r="F1372" s="2">
        <v>-121.969745</v>
      </c>
      <c r="G1372" s="2">
        <v>36.764572000000001</v>
      </c>
      <c r="H1372" s="3">
        <v>26050.217916000001</v>
      </c>
      <c r="I1372" s="3">
        <v>235.52534700000001</v>
      </c>
      <c r="J1372">
        <v>4.3319000000000003E-2</v>
      </c>
      <c r="K1372" t="e">
        <f>VLOOKUP(A1372,Channel_xs_widths!$D$2:$E$279,2,FALSE)</f>
        <v>#N/A</v>
      </c>
      <c r="Q1372" s="5"/>
      <c r="R1372" s="3"/>
      <c r="U1372" s="16"/>
      <c r="V1372" s="2"/>
      <c r="W1372" s="5"/>
      <c r="AB1372" s="3"/>
      <c r="AC1372" s="2"/>
      <c r="AD1372" s="2"/>
    </row>
    <row r="1373" spans="1:30">
      <c r="A1373" s="5">
        <v>26020.514500000001</v>
      </c>
      <c r="B1373" s="3">
        <v>-836.91952200000003</v>
      </c>
      <c r="F1373" s="2">
        <v>-121.969801</v>
      </c>
      <c r="G1373" s="2">
        <v>36.764541999999999</v>
      </c>
      <c r="H1373" s="3">
        <v>26056.205647999999</v>
      </c>
      <c r="I1373" s="3">
        <v>235.52547999999999</v>
      </c>
      <c r="J1373">
        <v>1.1827000000000001E-2</v>
      </c>
      <c r="K1373" t="e">
        <f>VLOOKUP(A1373,Channel_xs_widths!$D$2:$E$279,2,FALSE)</f>
        <v>#N/A</v>
      </c>
      <c r="Q1373" s="5"/>
      <c r="R1373" s="3"/>
      <c r="U1373" s="16"/>
      <c r="V1373" s="2"/>
      <c r="W1373" s="5"/>
      <c r="AB1373" s="3"/>
      <c r="AC1373" s="2"/>
      <c r="AD1373" s="2"/>
    </row>
    <row r="1374" spans="1:30">
      <c r="A1374" s="5">
        <v>26032.478599999999</v>
      </c>
      <c r="B1374" s="3">
        <v>-836.870768</v>
      </c>
      <c r="F1374" s="2">
        <v>-121.96991199999999</v>
      </c>
      <c r="G1374" s="2">
        <v>36.764482000000001</v>
      </c>
      <c r="H1374" s="3">
        <v>26068.169833</v>
      </c>
      <c r="I1374" s="3">
        <v>235.52554599999999</v>
      </c>
      <c r="J1374">
        <v>5.2519999999999997E-3</v>
      </c>
      <c r="K1374" t="e">
        <f>VLOOKUP(A1374,Channel_xs_widths!$D$2:$E$279,2,FALSE)</f>
        <v>#N/A</v>
      </c>
      <c r="Q1374" s="5"/>
      <c r="R1374" s="3"/>
      <c r="U1374" s="16"/>
      <c r="V1374" s="2"/>
      <c r="W1374" s="5"/>
      <c r="AB1374" s="3"/>
      <c r="AC1374" s="2"/>
      <c r="AD1374" s="2"/>
    </row>
    <row r="1375" spans="1:30">
      <c r="A1375" s="5">
        <v>26057.373599999999</v>
      </c>
      <c r="B1375" s="3">
        <v>-837.11310800000001</v>
      </c>
      <c r="F1375" s="2">
        <v>-121.970135</v>
      </c>
      <c r="G1375" s="2">
        <v>36.764347000000001</v>
      </c>
      <c r="H1375" s="3">
        <v>26093.066101</v>
      </c>
      <c r="I1375" s="3">
        <v>232.33920000000001</v>
      </c>
      <c r="J1375">
        <v>1.6204E-2</v>
      </c>
      <c r="K1375" t="e">
        <f>VLOOKUP(A1375,Channel_xs_widths!$D$2:$E$279,2,FALSE)</f>
        <v>#N/A</v>
      </c>
      <c r="Q1375" s="5"/>
      <c r="R1375" s="3"/>
      <c r="U1375" s="16"/>
      <c r="V1375" s="2"/>
      <c r="W1375" s="5"/>
      <c r="AB1375" s="3"/>
      <c r="AC1375" s="2"/>
      <c r="AD1375" s="2"/>
    </row>
    <row r="1376" spans="1:30">
      <c r="A1376" s="5">
        <v>26065.671999999999</v>
      </c>
      <c r="B1376" s="3">
        <v>-837.40864399999998</v>
      </c>
      <c r="F1376" s="2">
        <v>-121.970209</v>
      </c>
      <c r="G1376" s="2">
        <v>36.764302000000001</v>
      </c>
      <c r="H1376" s="3">
        <v>26101.369730999999</v>
      </c>
      <c r="I1376" s="3">
        <v>232.33932300000001</v>
      </c>
      <c r="J1376">
        <v>4.1610000000000001E-2</v>
      </c>
      <c r="K1376" t="e">
        <f>VLOOKUP(A1376,Channel_xs_widths!$D$2:$E$279,2,FALSE)</f>
        <v>#N/A</v>
      </c>
      <c r="Q1376" s="5"/>
      <c r="R1376" s="3"/>
      <c r="U1376" s="16"/>
      <c r="V1376" s="2"/>
      <c r="W1376" s="5"/>
      <c r="AB1376" s="3"/>
      <c r="AC1376" s="2"/>
      <c r="AD1376" s="2"/>
    </row>
    <row r="1377" spans="1:30">
      <c r="A1377" s="5">
        <v>26094.7163</v>
      </c>
      <c r="B1377" s="3">
        <v>-838.66693099999998</v>
      </c>
      <c r="F1377" s="2">
        <v>-121.97046899999999</v>
      </c>
      <c r="G1377" s="2">
        <v>36.764144000000002</v>
      </c>
      <c r="H1377" s="3">
        <v>26130.441288999999</v>
      </c>
      <c r="I1377" s="3">
        <v>232.339461</v>
      </c>
      <c r="J1377">
        <v>3.3625000000000002E-2</v>
      </c>
      <c r="K1377" t="e">
        <f>VLOOKUP(A1377,Channel_xs_widths!$D$2:$E$279,2,FALSE)</f>
        <v>#N/A</v>
      </c>
      <c r="Q1377" s="5"/>
      <c r="R1377" s="3"/>
      <c r="U1377" s="16"/>
      <c r="V1377" s="2"/>
      <c r="W1377" s="5"/>
      <c r="AB1377" s="3"/>
      <c r="AC1377" s="2"/>
      <c r="AD1377" s="2"/>
    </row>
    <row r="1378" spans="1:30">
      <c r="A1378" s="5">
        <v>26115.462299999999</v>
      </c>
      <c r="B1378" s="3">
        <v>-839.082852</v>
      </c>
      <c r="F1378" s="2">
        <v>-121.970654</v>
      </c>
      <c r="G1378" s="2">
        <v>36.764031000000003</v>
      </c>
      <c r="H1378" s="3">
        <v>26151.191417999999</v>
      </c>
      <c r="I1378" s="3">
        <v>232.33964499999999</v>
      </c>
      <c r="J1378">
        <v>1.0532E-2</v>
      </c>
      <c r="K1378" t="e">
        <f>VLOOKUP(A1378,Channel_xs_widths!$D$2:$E$279,2,FALSE)</f>
        <v>#N/A</v>
      </c>
      <c r="Q1378" s="5"/>
      <c r="R1378" s="3"/>
      <c r="U1378" s="16"/>
      <c r="V1378" s="2"/>
      <c r="W1378" s="5"/>
      <c r="AB1378" s="3"/>
      <c r="AC1378" s="2"/>
      <c r="AD1378" s="2"/>
    </row>
    <row r="1379" spans="1:30">
      <c r="A1379" s="5">
        <v>26132.059099999999</v>
      </c>
      <c r="B1379" s="3">
        <v>-839.06022099999996</v>
      </c>
      <c r="F1379" s="2">
        <v>-121.970803</v>
      </c>
      <c r="G1379" s="2">
        <v>36.763941000000003</v>
      </c>
      <c r="H1379" s="3">
        <v>26167.788216000001</v>
      </c>
      <c r="I1379" s="3">
        <v>232.33978300000001</v>
      </c>
      <c r="J1379">
        <v>1.5809E-2</v>
      </c>
      <c r="K1379">
        <f>VLOOKUP(A1379,Channel_xs_widths!$D$2:$E$279,2,FALSE)</f>
        <v>448.16304974799999</v>
      </c>
      <c r="Q1379" s="5"/>
      <c r="R1379" s="3"/>
      <c r="U1379" s="16"/>
      <c r="V1379" s="2"/>
      <c r="W1379" s="5"/>
      <c r="AB1379" s="3"/>
      <c r="AC1379" s="2"/>
      <c r="AD1379" s="2"/>
    </row>
    <row r="1380" spans="1:30">
      <c r="A1380" s="5">
        <v>26165.252700000001</v>
      </c>
      <c r="B1380" s="3">
        <v>-839.86999500000002</v>
      </c>
      <c r="F1380" s="2">
        <v>-121.97110000000001</v>
      </c>
      <c r="G1380" s="2">
        <v>36.763761000000002</v>
      </c>
      <c r="H1380" s="3">
        <v>26200.991690999999</v>
      </c>
      <c r="I1380" s="3">
        <v>232.339967</v>
      </c>
      <c r="J1380">
        <v>2.2886E-2</v>
      </c>
      <c r="K1380" t="e">
        <f>VLOOKUP(A1380,Channel_xs_widths!$D$2:$E$279,2,FALSE)</f>
        <v>#N/A</v>
      </c>
      <c r="Q1380" s="5"/>
      <c r="R1380" s="3"/>
      <c r="U1380" s="16"/>
      <c r="V1380" s="2"/>
      <c r="W1380" s="5"/>
      <c r="AB1380" s="3"/>
      <c r="AC1380" s="2"/>
      <c r="AD1380" s="2"/>
    </row>
    <row r="1381" spans="1:30">
      <c r="A1381" s="5">
        <v>26169.401900000001</v>
      </c>
      <c r="B1381" s="3">
        <v>-839.914851</v>
      </c>
      <c r="F1381" s="2">
        <v>-121.971137</v>
      </c>
      <c r="G1381" s="2">
        <v>36.763737999999996</v>
      </c>
      <c r="H1381" s="3">
        <v>26205.141136999999</v>
      </c>
      <c r="I1381" s="3">
        <v>232.34010599999999</v>
      </c>
      <c r="J1381">
        <v>2.33E-4</v>
      </c>
      <c r="K1381" t="e">
        <f>VLOOKUP(A1381,Channel_xs_widths!$D$2:$E$279,2,FALSE)</f>
        <v>#N/A</v>
      </c>
      <c r="Q1381" s="5"/>
      <c r="R1381" s="3"/>
      <c r="U1381" s="16"/>
      <c r="V1381" s="2"/>
      <c r="W1381" s="5"/>
      <c r="AB1381" s="3"/>
      <c r="AC1381" s="2"/>
      <c r="AD1381" s="2"/>
    </row>
    <row r="1382" spans="1:30">
      <c r="A1382" s="5">
        <v>26181.8495</v>
      </c>
      <c r="B1382" s="3">
        <v>-839.86613</v>
      </c>
      <c r="F1382" s="2">
        <v>-121.971248</v>
      </c>
      <c r="G1382" s="2">
        <v>36.763671000000002</v>
      </c>
      <c r="H1382" s="3">
        <v>26217.588845999999</v>
      </c>
      <c r="I1382" s="3">
        <v>232.34016700000001</v>
      </c>
      <c r="J1382">
        <v>1.157E-2</v>
      </c>
      <c r="K1382" t="e">
        <f>VLOOKUP(A1382,Channel_xs_widths!$D$2:$E$279,2,FALSE)</f>
        <v>#N/A</v>
      </c>
      <c r="Q1382" s="5"/>
      <c r="R1382" s="3"/>
      <c r="U1382" s="16"/>
      <c r="V1382" s="2"/>
      <c r="W1382" s="5"/>
      <c r="AB1382" s="3"/>
      <c r="AC1382" s="2"/>
      <c r="AD1382" s="2"/>
    </row>
    <row r="1383" spans="1:30">
      <c r="A1383" s="5">
        <v>26204.771400000001</v>
      </c>
      <c r="B1383" s="3">
        <v>-840.324071</v>
      </c>
      <c r="F1383" s="2">
        <v>-121.97147099999999</v>
      </c>
      <c r="G1383" s="2">
        <v>36.763567999999999</v>
      </c>
      <c r="H1383" s="3">
        <v>26240.515368</v>
      </c>
      <c r="I1383" s="3">
        <v>239.483059</v>
      </c>
      <c r="J1383">
        <v>2.6113999999999998E-2</v>
      </c>
      <c r="K1383" t="e">
        <f>VLOOKUP(A1383,Channel_xs_widths!$D$2:$E$279,2,FALSE)</f>
        <v>#N/A</v>
      </c>
      <c r="Q1383" s="5"/>
      <c r="R1383" s="3"/>
      <c r="U1383" s="16"/>
      <c r="V1383" s="2"/>
      <c r="W1383" s="5"/>
      <c r="AB1383" s="3"/>
      <c r="AC1383" s="2"/>
      <c r="AD1383" s="2"/>
    </row>
    <row r="1384" spans="1:30">
      <c r="A1384" s="5">
        <v>26221.962899999999</v>
      </c>
      <c r="B1384" s="3">
        <v>-840.913635</v>
      </c>
      <c r="F1384" s="2">
        <v>-121.971638</v>
      </c>
      <c r="G1384" s="2">
        <v>36.763489999999997</v>
      </c>
      <c r="H1384" s="3">
        <v>26257.716950000002</v>
      </c>
      <c r="I1384" s="3">
        <v>239.48320699999999</v>
      </c>
      <c r="J1384">
        <v>3.3871999999999999E-2</v>
      </c>
      <c r="K1384" t="e">
        <f>VLOOKUP(A1384,Channel_xs_widths!$D$2:$E$279,2,FALSE)</f>
        <v>#N/A</v>
      </c>
      <c r="Q1384" s="5"/>
      <c r="R1384" s="3"/>
      <c r="U1384" s="16"/>
      <c r="V1384" s="2"/>
      <c r="W1384" s="5"/>
      <c r="AB1384" s="3"/>
      <c r="AC1384" s="2"/>
      <c r="AD1384" s="2"/>
    </row>
    <row r="1385" spans="1:30">
      <c r="A1385" s="5">
        <v>26239.154399999999</v>
      </c>
      <c r="B1385" s="3">
        <v>-841.48869100000002</v>
      </c>
      <c r="F1385" s="2">
        <v>-121.971805</v>
      </c>
      <c r="G1385" s="2">
        <v>36.763413</v>
      </c>
      <c r="H1385" s="3">
        <v>26274.918053000001</v>
      </c>
      <c r="I1385" s="3">
        <v>239.48333299999999</v>
      </c>
      <c r="J1385">
        <v>2.6776000000000001E-2</v>
      </c>
      <c r="K1385" t="e">
        <f>VLOOKUP(A1385,Channel_xs_widths!$D$2:$E$279,2,FALSE)</f>
        <v>#N/A</v>
      </c>
      <c r="Q1385" s="5"/>
      <c r="R1385" s="3"/>
      <c r="U1385" s="16"/>
      <c r="V1385" s="2"/>
      <c r="W1385" s="5"/>
      <c r="AB1385" s="3"/>
      <c r="AC1385" s="2"/>
      <c r="AD1385" s="2"/>
    </row>
    <row r="1386" spans="1:30">
      <c r="A1386" s="5">
        <v>26262.076400000002</v>
      </c>
      <c r="B1386" s="3">
        <v>-841.98771199999999</v>
      </c>
      <c r="F1386" s="2">
        <v>-121.972027</v>
      </c>
      <c r="G1386" s="2">
        <v>36.763309999999997</v>
      </c>
      <c r="H1386" s="3">
        <v>26297.845486999999</v>
      </c>
      <c r="I1386" s="3">
        <v>239.48347999999999</v>
      </c>
      <c r="J1386">
        <v>2.5103E-2</v>
      </c>
      <c r="K1386" t="e">
        <f>VLOOKUP(A1386,Channel_xs_widths!$D$2:$E$279,2,FALSE)</f>
        <v>#N/A</v>
      </c>
      <c r="Q1386" s="5"/>
      <c r="R1386" s="3"/>
      <c r="U1386" s="16"/>
      <c r="V1386" s="2"/>
      <c r="W1386" s="5"/>
      <c r="AB1386" s="3"/>
      <c r="AC1386" s="2"/>
      <c r="AD1386" s="2"/>
    </row>
    <row r="1387" spans="1:30">
      <c r="A1387" s="5">
        <v>26272.555899999999</v>
      </c>
      <c r="B1387" s="3">
        <v>-842.32718199999999</v>
      </c>
      <c r="F1387" s="2">
        <v>-121.972139</v>
      </c>
      <c r="G1387" s="2">
        <v>36.763280000000002</v>
      </c>
      <c r="H1387" s="3">
        <v>26308.330472000001</v>
      </c>
      <c r="I1387" s="3">
        <v>250.840868</v>
      </c>
      <c r="J1387">
        <v>4.0765999999999997E-2</v>
      </c>
      <c r="K1387" t="e">
        <f>VLOOKUP(A1387,Channel_xs_widths!$D$2:$E$279,2,FALSE)</f>
        <v>#N/A</v>
      </c>
      <c r="Q1387" s="5"/>
      <c r="R1387" s="3"/>
      <c r="U1387" s="16"/>
      <c r="V1387" s="2"/>
      <c r="W1387" s="5"/>
      <c r="AB1387" s="3"/>
      <c r="AC1387" s="2"/>
      <c r="AD1387" s="2"/>
    </row>
    <row r="1388" spans="1:30">
      <c r="A1388" s="5">
        <v>26293.514899999998</v>
      </c>
      <c r="B1388" s="3">
        <v>-843.26934800000004</v>
      </c>
      <c r="F1388" s="2">
        <v>-121.97236100000001</v>
      </c>
      <c r="G1388" s="2">
        <v>36.763219999999997</v>
      </c>
      <c r="H1388" s="3">
        <v>26329.310624999998</v>
      </c>
      <c r="I1388" s="3">
        <v>250.840979</v>
      </c>
      <c r="J1388">
        <v>4.3829E-2</v>
      </c>
      <c r="K1388" t="e">
        <f>VLOOKUP(A1388,Channel_xs_widths!$D$2:$E$279,2,FALSE)</f>
        <v>#N/A</v>
      </c>
      <c r="Q1388" s="5"/>
      <c r="R1388" s="3"/>
      <c r="U1388" s="16"/>
      <c r="V1388" s="2"/>
      <c r="W1388" s="5"/>
      <c r="AB1388" s="3"/>
      <c r="AC1388" s="2"/>
      <c r="AD1388" s="2"/>
    </row>
    <row r="1389" spans="1:30">
      <c r="A1389" s="5">
        <v>26303.9944</v>
      </c>
      <c r="B1389" s="3">
        <v>-843.70509800000002</v>
      </c>
      <c r="F1389" s="2">
        <v>-121.97247299999999</v>
      </c>
      <c r="G1389" s="2">
        <v>36.763190000000002</v>
      </c>
      <c r="H1389" s="3">
        <v>26339.799179000001</v>
      </c>
      <c r="I1389" s="3">
        <v>250.84109000000001</v>
      </c>
      <c r="J1389">
        <v>3.4688999999999998E-2</v>
      </c>
      <c r="K1389" t="e">
        <f>VLOOKUP(A1389,Channel_xs_widths!$D$2:$E$279,2,FALSE)</f>
        <v>#N/A</v>
      </c>
      <c r="Q1389" s="5"/>
      <c r="R1389" s="3"/>
      <c r="U1389" s="16"/>
      <c r="V1389" s="2"/>
      <c r="W1389" s="5"/>
      <c r="AB1389" s="3"/>
      <c r="AC1389" s="2"/>
      <c r="AD1389" s="2"/>
    </row>
    <row r="1390" spans="1:30">
      <c r="A1390" s="5">
        <v>26335.4329</v>
      </c>
      <c r="B1390" s="3">
        <v>-844.72344299999997</v>
      </c>
      <c r="F1390" s="2">
        <v>-121.97280600000001</v>
      </c>
      <c r="G1390" s="2">
        <v>36.763100000000001</v>
      </c>
      <c r="H1390" s="3">
        <v>26371.254184000001</v>
      </c>
      <c r="I1390" s="3">
        <v>250.841238</v>
      </c>
      <c r="J1390">
        <v>3.4422000000000001E-2</v>
      </c>
      <c r="K1390" t="e">
        <f>VLOOKUP(A1390,Channel_xs_widths!$D$2:$E$279,2,FALSE)</f>
        <v>#N/A</v>
      </c>
      <c r="Q1390" s="5"/>
      <c r="R1390" s="3"/>
      <c r="U1390" s="16"/>
      <c r="V1390" s="2"/>
      <c r="W1390" s="5"/>
      <c r="AB1390" s="3"/>
      <c r="AC1390" s="2"/>
      <c r="AD1390" s="2"/>
    </row>
    <row r="1391" spans="1:30">
      <c r="A1391" s="5">
        <v>26356.391899999999</v>
      </c>
      <c r="B1391" s="3">
        <v>-845.50870799999996</v>
      </c>
      <c r="F1391" s="2">
        <v>-121.973029</v>
      </c>
      <c r="G1391" s="2">
        <v>36.763039999999997</v>
      </c>
      <c r="H1391" s="3">
        <v>26392.227917</v>
      </c>
      <c r="I1391" s="3">
        <v>250.84142299999999</v>
      </c>
      <c r="J1391">
        <v>3.5725E-2</v>
      </c>
      <c r="K1391">
        <f>VLOOKUP(A1391,Channel_xs_widths!$D$2:$E$279,2,FALSE)</f>
        <v>492.16267077499998</v>
      </c>
      <c r="Q1391" s="5"/>
      <c r="R1391" s="3"/>
      <c r="U1391" s="16"/>
      <c r="V1391" s="2"/>
      <c r="W1391" s="5"/>
      <c r="AB1391" s="3"/>
      <c r="AC1391" s="2"/>
      <c r="AD1391" s="2"/>
    </row>
    <row r="1392" spans="1:30">
      <c r="A1392" s="5">
        <v>26366.8714</v>
      </c>
      <c r="B1392" s="3">
        <v>-845.84657800000002</v>
      </c>
      <c r="F1392" s="2">
        <v>-121.97314</v>
      </c>
      <c r="G1392" s="2">
        <v>36.763010000000001</v>
      </c>
      <c r="H1392" s="3">
        <v>26402.712882</v>
      </c>
      <c r="I1392" s="3">
        <v>250.841533</v>
      </c>
      <c r="J1392">
        <v>3.9553999999999999E-2</v>
      </c>
      <c r="K1392" t="e">
        <f>VLOOKUP(A1392,Channel_xs_widths!$D$2:$E$279,2,FALSE)</f>
        <v>#N/A</v>
      </c>
      <c r="Q1392" s="5"/>
      <c r="R1392" s="3"/>
      <c r="U1392" s="16"/>
      <c r="V1392" s="2"/>
      <c r="W1392" s="5"/>
      <c r="AB1392" s="3"/>
      <c r="AC1392" s="2"/>
      <c r="AD1392" s="2"/>
    </row>
    <row r="1393" spans="1:30">
      <c r="A1393" s="5">
        <v>26387.8305</v>
      </c>
      <c r="B1393" s="3">
        <v>-846.75221799999997</v>
      </c>
      <c r="F1393" s="2">
        <v>-121.97336300000001</v>
      </c>
      <c r="G1393" s="2">
        <v>36.762949999999996</v>
      </c>
      <c r="H1393" s="3">
        <v>26423.691488</v>
      </c>
      <c r="I1393" s="3">
        <v>250.841644</v>
      </c>
      <c r="J1393">
        <v>4.5027999999999999E-2</v>
      </c>
      <c r="K1393" t="e">
        <f>VLOOKUP(A1393,Channel_xs_widths!$D$2:$E$279,2,FALSE)</f>
        <v>#N/A</v>
      </c>
      <c r="Q1393" s="5"/>
      <c r="R1393" s="3"/>
      <c r="U1393" s="16"/>
      <c r="V1393" s="2"/>
      <c r="W1393" s="5"/>
      <c r="AB1393" s="3"/>
      <c r="AC1393" s="2"/>
      <c r="AD1393" s="2"/>
    </row>
    <row r="1394" spans="1:30">
      <c r="A1394" s="5">
        <v>26398.31</v>
      </c>
      <c r="B1394" s="3">
        <v>-847.26220000000001</v>
      </c>
      <c r="F1394" s="2">
        <v>-121.973474</v>
      </c>
      <c r="G1394" s="2">
        <v>36.762920000000001</v>
      </c>
      <c r="H1394" s="3">
        <v>26434.183419000001</v>
      </c>
      <c r="I1394" s="3">
        <v>250.84175500000001</v>
      </c>
      <c r="J1394">
        <v>7.2880000000000002E-3</v>
      </c>
      <c r="K1394" t="e">
        <f>VLOOKUP(A1394,Channel_xs_widths!$D$2:$E$279,2,FALSE)</f>
        <v>#N/A</v>
      </c>
      <c r="Q1394" s="5"/>
      <c r="R1394" s="3"/>
      <c r="U1394" s="16"/>
      <c r="V1394" s="2"/>
      <c r="W1394" s="5"/>
      <c r="AB1394" s="3"/>
      <c r="AC1394" s="2"/>
      <c r="AD1394" s="2"/>
    </row>
    <row r="1395" spans="1:30">
      <c r="A1395" s="5">
        <v>26429.748599999999</v>
      </c>
      <c r="B1395" s="3">
        <v>-847.05770500000006</v>
      </c>
      <c r="F1395" s="2">
        <v>-121.97380800000001</v>
      </c>
      <c r="G1395" s="2">
        <v>36.762830000000001</v>
      </c>
      <c r="H1395" s="3">
        <v>26465.622693000001</v>
      </c>
      <c r="I1395" s="3">
        <v>250.841903</v>
      </c>
      <c r="J1395">
        <v>2.5155E-2</v>
      </c>
      <c r="K1395" t="e">
        <f>VLOOKUP(A1395,Channel_xs_widths!$D$2:$E$279,2,FALSE)</f>
        <v>#N/A</v>
      </c>
      <c r="Q1395" s="5"/>
      <c r="R1395" s="3"/>
      <c r="U1395" s="16"/>
      <c r="V1395" s="2"/>
      <c r="W1395" s="5"/>
      <c r="AB1395" s="3"/>
      <c r="AC1395" s="2"/>
      <c r="AD1395" s="2"/>
    </row>
    <row r="1396" spans="1:30">
      <c r="A1396" s="5">
        <v>26450.707699999999</v>
      </c>
      <c r="B1396" s="3">
        <v>-848.580241</v>
      </c>
      <c r="F1396" s="2">
        <v>-121.974031</v>
      </c>
      <c r="G1396" s="2">
        <v>36.762768999999999</v>
      </c>
      <c r="H1396" s="3">
        <v>26486.637010999999</v>
      </c>
      <c r="I1396" s="3">
        <v>250.84208799999999</v>
      </c>
      <c r="J1396">
        <v>7.5288999999999995E-2</v>
      </c>
      <c r="K1396" t="e">
        <f>VLOOKUP(A1396,Channel_xs_widths!$D$2:$E$279,2,FALSE)</f>
        <v>#N/A</v>
      </c>
      <c r="Q1396" s="5"/>
      <c r="R1396" s="3"/>
      <c r="U1396" s="16"/>
      <c r="V1396" s="2"/>
      <c r="W1396" s="5"/>
      <c r="AB1396" s="3"/>
      <c r="AC1396" s="2"/>
      <c r="AD1396" s="2"/>
    </row>
    <row r="1397" spans="1:30">
      <c r="A1397" s="5">
        <v>26462.671999999999</v>
      </c>
      <c r="B1397" s="3">
        <v>-849.536472</v>
      </c>
      <c r="F1397" s="2">
        <v>-121.974142</v>
      </c>
      <c r="G1397" s="2">
        <v>36.762709000000001</v>
      </c>
      <c r="H1397" s="3">
        <v>26498.639426999998</v>
      </c>
      <c r="I1397" s="3">
        <v>235.52872199999999</v>
      </c>
      <c r="J1397">
        <v>5.7696999999999998E-2</v>
      </c>
      <c r="K1397" t="e">
        <f>VLOOKUP(A1397,Channel_xs_widths!$D$2:$E$279,2,FALSE)</f>
        <v>#N/A</v>
      </c>
      <c r="Q1397" s="5"/>
      <c r="R1397" s="3"/>
      <c r="U1397" s="16"/>
      <c r="V1397" s="2"/>
      <c r="W1397" s="5"/>
      <c r="AB1397" s="3"/>
      <c r="AC1397" s="2"/>
      <c r="AD1397" s="2"/>
    </row>
    <row r="1398" spans="1:30">
      <c r="A1398" s="5">
        <v>26468.6541</v>
      </c>
      <c r="B1398" s="3">
        <v>-849.61570200000006</v>
      </c>
      <c r="F1398" s="2">
        <v>-121.974198</v>
      </c>
      <c r="G1398" s="2">
        <v>36.762678999999999</v>
      </c>
      <c r="H1398" s="3">
        <v>26504.622085999999</v>
      </c>
      <c r="I1398" s="3">
        <v>235.52878799999999</v>
      </c>
      <c r="J1398">
        <v>7.9399999999999991E-3</v>
      </c>
      <c r="K1398" t="e">
        <f>VLOOKUP(A1398,Channel_xs_widths!$D$2:$E$279,2,FALSE)</f>
        <v>#N/A</v>
      </c>
      <c r="Q1398" s="5"/>
      <c r="R1398" s="3"/>
      <c r="U1398" s="16"/>
      <c r="V1398" s="2"/>
      <c r="W1398" s="5"/>
      <c r="AB1398" s="3"/>
      <c r="AC1398" s="2"/>
      <c r="AD1398" s="2"/>
    </row>
    <row r="1399" spans="1:30">
      <c r="A1399" s="5">
        <v>26498.5648</v>
      </c>
      <c r="B1399" s="3">
        <v>-849.821459</v>
      </c>
      <c r="F1399" s="2">
        <v>-121.974476</v>
      </c>
      <c r="G1399" s="2">
        <v>36.762529000000001</v>
      </c>
      <c r="H1399" s="3">
        <v>26534.533489000001</v>
      </c>
      <c r="I1399" s="3">
        <v>235.528921</v>
      </c>
      <c r="J1399">
        <v>3.1458E-2</v>
      </c>
      <c r="K1399" t="e">
        <f>VLOOKUP(A1399,Channel_xs_widths!$D$2:$E$279,2,FALSE)</f>
        <v>#N/A</v>
      </c>
      <c r="Q1399" s="5"/>
      <c r="R1399" s="3"/>
      <c r="U1399" s="16"/>
      <c r="V1399" s="2"/>
      <c r="W1399" s="5"/>
      <c r="AB1399" s="3"/>
      <c r="AC1399" s="2"/>
      <c r="AD1399" s="2"/>
    </row>
    <row r="1400" spans="1:30">
      <c r="A1400" s="5">
        <v>26522.493399999999</v>
      </c>
      <c r="B1400" s="3">
        <v>-851.30938700000002</v>
      </c>
      <c r="F1400" s="2">
        <v>-121.974699</v>
      </c>
      <c r="G1400" s="2">
        <v>36.762408999999998</v>
      </c>
      <c r="H1400" s="3">
        <v>26558.508289000001</v>
      </c>
      <c r="I1400" s="3">
        <v>235.52912000000001</v>
      </c>
      <c r="J1400">
        <v>5.2551E-2</v>
      </c>
      <c r="K1400" t="e">
        <f>VLOOKUP(A1400,Channel_xs_widths!$D$2:$E$279,2,FALSE)</f>
        <v>#N/A</v>
      </c>
      <c r="Q1400" s="5"/>
      <c r="R1400" s="3"/>
      <c r="U1400" s="16"/>
      <c r="V1400" s="2"/>
      <c r="W1400" s="5"/>
      <c r="AB1400" s="3"/>
      <c r="AC1400" s="2"/>
      <c r="AD1400" s="2"/>
    </row>
    <row r="1401" spans="1:30">
      <c r="A1401" s="5">
        <v>26534.457699999999</v>
      </c>
      <c r="B1401" s="3">
        <v>-851.70767599999999</v>
      </c>
      <c r="F1401" s="2">
        <v>-121.97481000000001</v>
      </c>
      <c r="G1401" s="2">
        <v>36.762349</v>
      </c>
      <c r="H1401" s="3">
        <v>26570.479217</v>
      </c>
      <c r="I1401" s="3">
        <v>235.52925200000001</v>
      </c>
      <c r="J1401">
        <v>2.4812000000000001E-2</v>
      </c>
      <c r="K1401">
        <f>VLOOKUP(A1401,Channel_xs_widths!$D$2:$E$279,2,FALSE)</f>
        <v>461.27159705299999</v>
      </c>
      <c r="Q1401" s="5"/>
      <c r="R1401" s="3"/>
      <c r="U1401" s="16"/>
      <c r="V1401" s="2"/>
      <c r="W1401" s="5"/>
      <c r="AB1401" s="3"/>
      <c r="AC1401" s="2"/>
      <c r="AD1401" s="2"/>
    </row>
    <row r="1402" spans="1:30">
      <c r="A1402" s="5">
        <v>26558.386299999998</v>
      </c>
      <c r="B1402" s="3">
        <v>-852.19995100000006</v>
      </c>
      <c r="F1402" s="2">
        <v>-121.975033</v>
      </c>
      <c r="G1402" s="2">
        <v>36.762228999999998</v>
      </c>
      <c r="H1402" s="3">
        <v>26594.412901</v>
      </c>
      <c r="I1402" s="3">
        <v>235.52938499999999</v>
      </c>
      <c r="J1402">
        <v>2.2554000000000001E-2</v>
      </c>
      <c r="K1402" t="e">
        <f>VLOOKUP(A1402,Channel_xs_widths!$D$2:$E$279,2,FALSE)</f>
        <v>#N/A</v>
      </c>
      <c r="Q1402" s="5"/>
      <c r="R1402" s="3"/>
      <c r="U1402" s="16"/>
      <c r="V1402" s="2"/>
      <c r="W1402" s="5"/>
      <c r="AB1402" s="3"/>
      <c r="AC1402" s="2"/>
      <c r="AD1402" s="2"/>
    </row>
    <row r="1403" spans="1:30">
      <c r="A1403" s="5">
        <v>26570.123599999999</v>
      </c>
      <c r="B1403" s="3">
        <v>-852.51208499999996</v>
      </c>
      <c r="F1403" s="2">
        <v>-121.975144</v>
      </c>
      <c r="G1403" s="2">
        <v>36.762172</v>
      </c>
      <c r="H1403" s="3">
        <v>26606.154372000001</v>
      </c>
      <c r="I1403" s="3">
        <v>237.21855099999999</v>
      </c>
      <c r="J1403">
        <v>1.7847999999999999E-2</v>
      </c>
      <c r="K1403" t="e">
        <f>VLOOKUP(A1403,Channel_xs_widths!$D$2:$E$279,2,FALSE)</f>
        <v>#N/A</v>
      </c>
      <c r="Q1403" s="5"/>
      <c r="R1403" s="3"/>
      <c r="U1403" s="16"/>
      <c r="V1403" s="2"/>
      <c r="W1403" s="5"/>
      <c r="AB1403" s="3"/>
      <c r="AC1403" s="2"/>
      <c r="AD1403" s="2"/>
    </row>
    <row r="1404" spans="1:30">
      <c r="A1404" s="5">
        <v>26577.166000000001</v>
      </c>
      <c r="B1404" s="3">
        <v>-852.53513199999998</v>
      </c>
      <c r="F1404" s="2">
        <v>-121.975211</v>
      </c>
      <c r="G1404" s="2">
        <v>36.762138999999998</v>
      </c>
      <c r="H1404" s="3">
        <v>26613.196806</v>
      </c>
      <c r="I1404" s="3">
        <v>237.21862100000001</v>
      </c>
      <c r="J1404">
        <v>2.2533999999999998E-2</v>
      </c>
      <c r="K1404" t="e">
        <f>VLOOKUP(A1404,Channel_xs_widths!$D$2:$E$279,2,FALSE)</f>
        <v>#N/A</v>
      </c>
      <c r="Q1404" s="5"/>
      <c r="R1404" s="3"/>
      <c r="U1404" s="16"/>
      <c r="V1404" s="2"/>
      <c r="W1404" s="5"/>
      <c r="AB1404" s="3"/>
      <c r="AC1404" s="2"/>
      <c r="AD1404" s="2"/>
    </row>
    <row r="1405" spans="1:30">
      <c r="A1405" s="5">
        <v>26605.335599999999</v>
      </c>
      <c r="B1405" s="3">
        <v>-853.30554199999995</v>
      </c>
      <c r="F1405" s="2">
        <v>-121.975478</v>
      </c>
      <c r="G1405" s="2">
        <v>36.762003</v>
      </c>
      <c r="H1405" s="3">
        <v>26641.376942999999</v>
      </c>
      <c r="I1405" s="3">
        <v>237.21875</v>
      </c>
      <c r="J1405">
        <v>2.8497000000000001E-2</v>
      </c>
      <c r="K1405" t="e">
        <f>VLOOKUP(A1405,Channel_xs_widths!$D$2:$E$279,2,FALSE)</f>
        <v>#N/A</v>
      </c>
      <c r="Q1405" s="5"/>
      <c r="R1405" s="3"/>
      <c r="U1405" s="16"/>
      <c r="V1405" s="2"/>
      <c r="W1405" s="5"/>
      <c r="AB1405" s="3"/>
      <c r="AC1405" s="2"/>
      <c r="AD1405" s="2"/>
    </row>
    <row r="1406" spans="1:30">
      <c r="A1406" s="5">
        <v>26633.505300000001</v>
      </c>
      <c r="B1406" s="3">
        <v>-854.14064900000005</v>
      </c>
      <c r="F1406" s="2">
        <v>-121.975745</v>
      </c>
      <c r="G1406" s="2">
        <v>36.761868</v>
      </c>
      <c r="H1406" s="3">
        <v>26669.558957000001</v>
      </c>
      <c r="I1406" s="3">
        <v>237.21895799999999</v>
      </c>
      <c r="J1406">
        <v>2.6757E-2</v>
      </c>
      <c r="K1406" t="e">
        <f>VLOOKUP(A1406,Channel_xs_widths!$D$2:$E$279,2,FALSE)</f>
        <v>#N/A</v>
      </c>
      <c r="Q1406" s="5"/>
      <c r="R1406" s="3"/>
      <c r="U1406" s="16"/>
      <c r="V1406" s="2"/>
      <c r="W1406" s="5"/>
      <c r="AB1406" s="3"/>
      <c r="AC1406" s="2"/>
      <c r="AD1406" s="2"/>
    </row>
    <row r="1407" spans="1:30">
      <c r="A1407" s="5">
        <v>26640.547699999999</v>
      </c>
      <c r="B1407" s="3">
        <v>-854.24771899999996</v>
      </c>
      <c r="F1407" s="2">
        <v>-121.975812</v>
      </c>
      <c r="G1407" s="2">
        <v>36.761834</v>
      </c>
      <c r="H1407" s="3">
        <v>26676.602186</v>
      </c>
      <c r="I1407" s="3">
        <v>237.219088</v>
      </c>
      <c r="J1407">
        <v>2.3928000000000001E-2</v>
      </c>
      <c r="K1407" t="e">
        <f>VLOOKUP(A1407,Channel_xs_widths!$D$2:$E$279,2,FALSE)</f>
        <v>#N/A</v>
      </c>
      <c r="Q1407" s="5"/>
      <c r="R1407" s="3"/>
      <c r="U1407" s="16"/>
      <c r="V1407" s="2"/>
      <c r="W1407" s="5"/>
      <c r="AB1407" s="3"/>
      <c r="AC1407" s="2"/>
      <c r="AD1407" s="2"/>
    </row>
    <row r="1408" spans="1:30">
      <c r="A1408" s="5">
        <v>26652.285100000001</v>
      </c>
      <c r="B1408" s="3">
        <v>-854.59000700000001</v>
      </c>
      <c r="F1408" s="2">
        <v>-121.97592299999999</v>
      </c>
      <c r="G1408" s="2">
        <v>36.761778</v>
      </c>
      <c r="H1408" s="3">
        <v>26688.344539000002</v>
      </c>
      <c r="I1408" s="3">
        <v>237.219157</v>
      </c>
      <c r="J1408">
        <v>2.4177000000000001E-2</v>
      </c>
      <c r="K1408" t="e">
        <f>VLOOKUP(A1408,Channel_xs_widths!$D$2:$E$279,2,FALSE)</f>
        <v>#N/A</v>
      </c>
      <c r="Q1408" s="5"/>
      <c r="R1408" s="3"/>
      <c r="U1408" s="16"/>
      <c r="V1408" s="2"/>
      <c r="W1408" s="5"/>
      <c r="AB1408" s="3"/>
      <c r="AC1408" s="2"/>
      <c r="AD1408" s="2"/>
    </row>
    <row r="1409" spans="1:30">
      <c r="A1409" s="5">
        <v>26673.2444</v>
      </c>
      <c r="B1409" s="3">
        <v>-855.03824199999997</v>
      </c>
      <c r="F1409" s="2">
        <v>-121.976146</v>
      </c>
      <c r="G1409" s="2">
        <v>36.761718000000002</v>
      </c>
      <c r="H1409" s="3">
        <v>26709.308668999998</v>
      </c>
      <c r="I1409" s="3">
        <v>250.84360799999999</v>
      </c>
      <c r="J1409">
        <v>2.9836999999999999E-2</v>
      </c>
      <c r="K1409" t="e">
        <f>VLOOKUP(A1409,Channel_xs_widths!$D$2:$E$279,2,FALSE)</f>
        <v>#N/A</v>
      </c>
      <c r="Q1409" s="5"/>
      <c r="R1409" s="3"/>
      <c r="U1409" s="16"/>
      <c r="V1409" s="2"/>
      <c r="W1409" s="5"/>
      <c r="AB1409" s="3"/>
      <c r="AC1409" s="2"/>
      <c r="AD1409" s="2"/>
    </row>
    <row r="1410" spans="1:30">
      <c r="A1410" s="5">
        <v>26704.683400000002</v>
      </c>
      <c r="B1410" s="3">
        <v>-856.15344200000004</v>
      </c>
      <c r="F1410" s="2">
        <v>-121.97648</v>
      </c>
      <c r="G1410" s="2">
        <v>36.761628000000002</v>
      </c>
      <c r="H1410" s="3">
        <v>26740.767474</v>
      </c>
      <c r="I1410" s="3">
        <v>250.84379200000001</v>
      </c>
      <c r="J1410">
        <v>2.7578999999999999E-2</v>
      </c>
      <c r="K1410" t="e">
        <f>VLOOKUP(A1410,Channel_xs_widths!$D$2:$E$279,2,FALSE)</f>
        <v>#N/A</v>
      </c>
      <c r="Q1410" s="5"/>
      <c r="R1410" s="3"/>
      <c r="U1410" s="16"/>
      <c r="V1410" s="2"/>
      <c r="W1410" s="5"/>
      <c r="AB1410" s="3"/>
      <c r="AC1410" s="2"/>
      <c r="AD1410" s="2"/>
    </row>
    <row r="1411" spans="1:30">
      <c r="A1411" s="5">
        <v>26715.163100000002</v>
      </c>
      <c r="B1411" s="3">
        <v>-856.19431599999996</v>
      </c>
      <c r="F1411" s="2">
        <v>-121.976591</v>
      </c>
      <c r="G1411" s="2">
        <v>36.761597999999999</v>
      </c>
      <c r="H1411" s="3">
        <v>26751.247238</v>
      </c>
      <c r="I1411" s="3">
        <v>250.84394</v>
      </c>
      <c r="J1411">
        <v>2.5179999999999998E-3</v>
      </c>
      <c r="K1411" t="e">
        <f>VLOOKUP(A1411,Channel_xs_widths!$D$2:$E$279,2,FALSE)</f>
        <v>#N/A</v>
      </c>
      <c r="Q1411" s="5"/>
      <c r="R1411" s="3"/>
      <c r="U1411" s="16"/>
      <c r="V1411" s="2"/>
      <c r="W1411" s="5"/>
      <c r="AB1411" s="3"/>
      <c r="AC1411" s="2"/>
      <c r="AD1411" s="2"/>
    </row>
    <row r="1412" spans="1:30">
      <c r="A1412" s="5">
        <v>26736.122500000001</v>
      </c>
      <c r="B1412" s="3">
        <v>-856.23259099999996</v>
      </c>
      <c r="F1412" s="2">
        <v>-121.976814</v>
      </c>
      <c r="G1412" s="2">
        <v>36.761538000000002</v>
      </c>
      <c r="H1412" s="3">
        <v>26772.206652000001</v>
      </c>
      <c r="I1412" s="3">
        <v>250.84405100000001</v>
      </c>
      <c r="J1412">
        <v>7.6210000000000002E-3</v>
      </c>
      <c r="K1412" t="e">
        <f>VLOOKUP(A1412,Channel_xs_widths!$D$2:$E$279,2,FALSE)</f>
        <v>#N/A</v>
      </c>
      <c r="Q1412" s="5"/>
      <c r="R1412" s="3"/>
      <c r="U1412" s="16"/>
      <c r="V1412" s="2"/>
      <c r="W1412" s="5"/>
      <c r="AB1412" s="3"/>
      <c r="AC1412" s="2"/>
      <c r="AD1412" s="2"/>
    </row>
    <row r="1413" spans="1:30">
      <c r="A1413" s="5">
        <v>26746.602200000001</v>
      </c>
      <c r="B1413" s="3">
        <v>-856.43391899999995</v>
      </c>
      <c r="F1413" s="2">
        <v>-121.97692499999999</v>
      </c>
      <c r="G1413" s="2">
        <v>36.761507999999999</v>
      </c>
      <c r="H1413" s="3">
        <v>26782.688280999999</v>
      </c>
      <c r="I1413" s="3">
        <v>250.84416200000001</v>
      </c>
      <c r="J1413">
        <v>2.6818999999999999E-2</v>
      </c>
      <c r="K1413">
        <f>VLOOKUP(A1413,Channel_xs_widths!$D$2:$E$279,2,FALSE)</f>
        <v>453.96936630599998</v>
      </c>
      <c r="Q1413" s="5"/>
      <c r="R1413" s="3"/>
      <c r="U1413" s="16"/>
      <c r="V1413" s="2"/>
      <c r="W1413" s="5"/>
      <c r="AB1413" s="3"/>
      <c r="AC1413" s="2"/>
      <c r="AD1413" s="2"/>
    </row>
    <row r="1414" spans="1:30">
      <c r="A1414" s="5">
        <v>26766.6777</v>
      </c>
      <c r="B1414" s="3">
        <v>-857.05206299999998</v>
      </c>
      <c r="F1414" s="2">
        <v>-121.977147</v>
      </c>
      <c r="G1414" s="2">
        <v>36.761482000000001</v>
      </c>
      <c r="H1414" s="3">
        <v>26802.773323000001</v>
      </c>
      <c r="I1414" s="3">
        <v>261.20696199999998</v>
      </c>
      <c r="J1414">
        <v>3.5992999999999997E-2</v>
      </c>
      <c r="K1414" t="e">
        <f>VLOOKUP(A1414,Channel_xs_widths!$D$2:$E$279,2,FALSE)</f>
        <v>#N/A</v>
      </c>
      <c r="Q1414" s="5"/>
      <c r="R1414" s="3"/>
      <c r="U1414" s="16"/>
      <c r="V1414" s="2"/>
      <c r="W1414" s="5"/>
      <c r="AB1414" s="3"/>
      <c r="AC1414" s="2"/>
      <c r="AD1414" s="2"/>
    </row>
    <row r="1415" spans="1:30">
      <c r="A1415" s="5">
        <v>26796.791000000001</v>
      </c>
      <c r="B1415" s="3">
        <v>-858.240365</v>
      </c>
      <c r="F1415" s="2">
        <v>-121.977481</v>
      </c>
      <c r="G1415" s="2">
        <v>36.761443</v>
      </c>
      <c r="H1415" s="3">
        <v>26832.910061999999</v>
      </c>
      <c r="I1415" s="3">
        <v>261.207133</v>
      </c>
      <c r="J1415">
        <v>2.5471000000000001E-2</v>
      </c>
      <c r="K1415" t="e">
        <f>VLOOKUP(A1415,Channel_xs_widths!$D$2:$E$279,2,FALSE)</f>
        <v>#N/A</v>
      </c>
      <c r="Q1415" s="5"/>
      <c r="R1415" s="3"/>
      <c r="U1415" s="16"/>
      <c r="V1415" s="2"/>
      <c r="W1415" s="5"/>
      <c r="AB1415" s="3"/>
      <c r="AC1415" s="2"/>
      <c r="AD1415" s="2"/>
    </row>
    <row r="1416" spans="1:30">
      <c r="A1416" s="5">
        <v>26816.866600000001</v>
      </c>
      <c r="B1416" s="3">
        <v>-858.33040400000004</v>
      </c>
      <c r="F1416" s="2">
        <v>-121.977704</v>
      </c>
      <c r="G1416" s="2">
        <v>36.761417999999999</v>
      </c>
      <c r="H1416" s="3">
        <v>26852.985806000001</v>
      </c>
      <c r="I1416" s="3">
        <v>261.20730300000002</v>
      </c>
      <c r="J1416">
        <v>1.9780000000000002E-3</v>
      </c>
      <c r="K1416" t="e">
        <f>VLOOKUP(A1416,Channel_xs_widths!$D$2:$E$279,2,FALSE)</f>
        <v>#N/A</v>
      </c>
      <c r="Q1416" s="5"/>
      <c r="R1416" s="3"/>
      <c r="U1416" s="16"/>
      <c r="V1416" s="2"/>
      <c r="W1416" s="5"/>
      <c r="AB1416" s="3"/>
      <c r="AC1416" s="2"/>
      <c r="AD1416" s="2"/>
    </row>
    <row r="1417" spans="1:30">
      <c r="A1417" s="5">
        <v>26830.962100000001</v>
      </c>
      <c r="B1417" s="3">
        <v>-858.17279099999996</v>
      </c>
      <c r="F1417" s="2">
        <v>-121.97781500000001</v>
      </c>
      <c r="G1417" s="2">
        <v>36.761327000000001</v>
      </c>
      <c r="H1417" s="3">
        <v>26867.082234000001</v>
      </c>
      <c r="I1417" s="3">
        <v>224.20781299999999</v>
      </c>
      <c r="J1417">
        <v>1.1181999999999999E-2</v>
      </c>
      <c r="K1417" t="e">
        <f>VLOOKUP(A1417,Channel_xs_widths!$D$2:$E$279,2,FALSE)</f>
        <v>#N/A</v>
      </c>
      <c r="Q1417" s="5"/>
      <c r="R1417" s="3"/>
      <c r="U1417" s="16"/>
      <c r="V1417" s="2"/>
      <c r="W1417" s="5"/>
      <c r="AB1417" s="3"/>
      <c r="AC1417" s="2"/>
      <c r="AD1417" s="2"/>
    </row>
    <row r="1418" spans="1:30">
      <c r="A1418" s="5">
        <v>26830.962100000001</v>
      </c>
      <c r="B1418" s="3">
        <v>-858.17279099999996</v>
      </c>
      <c r="F1418" s="2">
        <v>-121.97781500000001</v>
      </c>
      <c r="G1418" s="2">
        <v>36.761327000000001</v>
      </c>
      <c r="H1418" s="3">
        <v>26867.082234000001</v>
      </c>
      <c r="I1418" s="3">
        <v>180</v>
      </c>
      <c r="J1418">
        <v>2.0684999999999999E-2</v>
      </c>
      <c r="K1418" t="e">
        <f>VLOOKUP(A1418,Channel_xs_widths!$D$2:$E$279,2,FALSE)</f>
        <v>#N/A</v>
      </c>
      <c r="Q1418" s="5"/>
      <c r="R1418" s="3"/>
      <c r="U1418" s="16"/>
      <c r="V1418" s="2"/>
      <c r="W1418" s="5"/>
      <c r="AB1418" s="3"/>
      <c r="AC1418" s="2"/>
      <c r="AD1418" s="2"/>
    </row>
    <row r="1419" spans="1:30">
      <c r="A1419" s="5">
        <v>26873.248800000001</v>
      </c>
      <c r="B1419" s="3">
        <v>-859.04748500000005</v>
      </c>
      <c r="F1419" s="2">
        <v>-121.978149</v>
      </c>
      <c r="G1419" s="2">
        <v>36.761057000000001</v>
      </c>
      <c r="H1419" s="3">
        <v>26909.377969000001</v>
      </c>
      <c r="I1419" s="3">
        <v>224.20801700000001</v>
      </c>
      <c r="J1419">
        <v>2.0684999999999999E-2</v>
      </c>
      <c r="K1419" t="e">
        <f>VLOOKUP(A1419,Channel_xs_widths!$D$2:$E$279,2,FALSE)</f>
        <v>#N/A</v>
      </c>
      <c r="Q1419" s="5"/>
      <c r="R1419" s="3"/>
      <c r="U1419" s="16"/>
      <c r="V1419" s="2"/>
      <c r="W1419" s="5"/>
      <c r="AB1419" s="3"/>
      <c r="AC1419" s="2"/>
      <c r="AD1419" s="2"/>
    </row>
    <row r="1420" spans="1:30">
      <c r="A1420" s="5">
        <v>26873.248800000001</v>
      </c>
      <c r="B1420" s="3">
        <v>-859.04748500000005</v>
      </c>
      <c r="F1420" s="2">
        <v>-121.978149</v>
      </c>
      <c r="G1420" s="2">
        <v>36.761057000000001</v>
      </c>
      <c r="H1420" s="3">
        <v>26909.377969000001</v>
      </c>
      <c r="I1420" s="3">
        <v>180</v>
      </c>
      <c r="J1420">
        <v>3.6282000000000002E-2</v>
      </c>
      <c r="K1420" t="e">
        <f>VLOOKUP(A1420,Channel_xs_widths!$D$2:$E$279,2,FALSE)</f>
        <v>#N/A</v>
      </c>
      <c r="Q1420" s="5"/>
      <c r="R1420" s="3"/>
      <c r="U1420" s="16"/>
      <c r="V1420" s="2"/>
      <c r="W1420" s="5"/>
      <c r="AB1420" s="3"/>
      <c r="AC1420" s="2"/>
      <c r="AD1420" s="2"/>
    </row>
    <row r="1421" spans="1:30">
      <c r="A1421" s="5">
        <v>26915.535599999999</v>
      </c>
      <c r="B1421" s="3">
        <v>-860.581726</v>
      </c>
      <c r="F1421" s="2">
        <v>-121.978483</v>
      </c>
      <c r="G1421" s="2">
        <v>36.760787000000001</v>
      </c>
      <c r="H1421" s="3">
        <v>26951.692551</v>
      </c>
      <c r="I1421" s="3">
        <v>224.20832200000001</v>
      </c>
      <c r="J1421">
        <v>3.6282000000000002E-2</v>
      </c>
      <c r="K1421" t="e">
        <f>VLOOKUP(A1421,Channel_xs_widths!$D$2:$E$279,2,FALSE)</f>
        <v>#N/A</v>
      </c>
      <c r="Q1421" s="5"/>
      <c r="R1421" s="3"/>
      <c r="U1421" s="16"/>
      <c r="V1421" s="2"/>
      <c r="W1421" s="5"/>
      <c r="AB1421" s="3"/>
      <c r="AC1421" s="2"/>
      <c r="AD1421" s="2"/>
    </row>
    <row r="1422" spans="1:30">
      <c r="A1422" s="5">
        <v>26915.535599999999</v>
      </c>
      <c r="B1422" s="3">
        <v>-860.581726</v>
      </c>
      <c r="F1422" s="2">
        <v>-121.978483</v>
      </c>
      <c r="G1422" s="2">
        <v>36.760787000000001</v>
      </c>
      <c r="H1422" s="3">
        <v>26951.692551</v>
      </c>
      <c r="I1422" s="3">
        <v>180</v>
      </c>
      <c r="J1422">
        <v>1.477E-3</v>
      </c>
      <c r="K1422" t="e">
        <f>VLOOKUP(A1422,Channel_xs_widths!$D$2:$E$279,2,FALSE)</f>
        <v>#N/A</v>
      </c>
      <c r="Q1422" s="5"/>
      <c r="R1422" s="3"/>
      <c r="U1422" s="16"/>
      <c r="V1422" s="2"/>
      <c r="W1422" s="5"/>
      <c r="AB1422" s="3"/>
      <c r="AC1422" s="2"/>
      <c r="AD1422" s="2"/>
    </row>
    <row r="1423" spans="1:30">
      <c r="A1423" s="5">
        <v>26929.6312</v>
      </c>
      <c r="B1423" s="3">
        <v>-860.60253899999998</v>
      </c>
      <c r="F1423" s="2">
        <v>-121.978594</v>
      </c>
      <c r="G1423" s="2">
        <v>36.760697</v>
      </c>
      <c r="H1423" s="3">
        <v>26965.788168999999</v>
      </c>
      <c r="I1423" s="3">
        <v>224.20852600000001</v>
      </c>
      <c r="J1423">
        <v>3.4097000000000002E-2</v>
      </c>
      <c r="K1423" t="e">
        <f>VLOOKUP(A1423,Channel_xs_widths!$D$2:$E$279,2,FALSE)</f>
        <v>#N/A</v>
      </c>
      <c r="Q1423" s="5"/>
      <c r="R1423" s="3"/>
      <c r="U1423" s="16"/>
      <c r="V1423" s="2"/>
      <c r="W1423" s="5"/>
      <c r="AB1423" s="3"/>
      <c r="AC1423" s="2"/>
      <c r="AD1423" s="2"/>
    </row>
    <row r="1424" spans="1:30">
      <c r="A1424" s="5">
        <v>26952.627</v>
      </c>
      <c r="B1424" s="3">
        <v>-861.84642699999995</v>
      </c>
      <c r="F1424" s="2">
        <v>-121.978722</v>
      </c>
      <c r="G1424" s="2">
        <v>36.760516000000003</v>
      </c>
      <c r="H1424" s="3">
        <v>26988.817634999999</v>
      </c>
      <c r="I1424" s="3">
        <v>208.97871000000001</v>
      </c>
      <c r="J1424">
        <v>4.2781E-2</v>
      </c>
      <c r="K1424">
        <f>VLOOKUP(A1424,Channel_xs_widths!$D$2:$E$279,2,FALSE)</f>
        <v>397.26521579000001</v>
      </c>
      <c r="Q1424" s="5"/>
      <c r="R1424" s="3"/>
      <c r="U1424" s="16"/>
      <c r="V1424" s="2"/>
      <c r="W1424" s="5"/>
      <c r="AB1424" s="3"/>
      <c r="AC1424" s="2"/>
      <c r="AD1424" s="2"/>
    </row>
    <row r="1425" spans="1:30">
      <c r="A1425" s="5">
        <v>26969.873899999999</v>
      </c>
      <c r="B1425" s="3">
        <v>-862.32415800000001</v>
      </c>
      <c r="F1425" s="2">
        <v>-121.97881700000001</v>
      </c>
      <c r="G1425" s="2">
        <v>36.760381000000002</v>
      </c>
      <c r="H1425" s="3">
        <v>27006.071144000001</v>
      </c>
      <c r="I1425" s="3">
        <v>208.97882999999999</v>
      </c>
      <c r="J1425">
        <v>2.0598000000000002E-2</v>
      </c>
      <c r="K1425" t="e">
        <f>VLOOKUP(A1425,Channel_xs_widths!$D$2:$E$279,2,FALSE)</f>
        <v>#N/A</v>
      </c>
      <c r="Q1425" s="5"/>
      <c r="R1425" s="3"/>
      <c r="U1425" s="16"/>
      <c r="V1425" s="2"/>
      <c r="W1425" s="5"/>
      <c r="AB1425" s="3"/>
      <c r="AC1425" s="2"/>
      <c r="AD1425" s="2"/>
    </row>
    <row r="1426" spans="1:30">
      <c r="A1426" s="5">
        <v>26987.120800000001</v>
      </c>
      <c r="B1426" s="3">
        <v>-862.55694600000004</v>
      </c>
      <c r="F1426" s="2">
        <v>-121.97891199999999</v>
      </c>
      <c r="G1426" s="2">
        <v>36.760246000000002</v>
      </c>
      <c r="H1426" s="3">
        <v>27023.319616000001</v>
      </c>
      <c r="I1426" s="3">
        <v>208.97893300000001</v>
      </c>
      <c r="J1426">
        <v>2.0111E-2</v>
      </c>
      <c r="K1426" t="e">
        <f>VLOOKUP(A1426,Channel_xs_widths!$D$2:$E$279,2,FALSE)</f>
        <v>#N/A</v>
      </c>
      <c r="Q1426" s="5"/>
      <c r="R1426" s="3"/>
      <c r="U1426" s="16"/>
      <c r="V1426" s="2"/>
      <c r="W1426" s="5"/>
      <c r="AB1426" s="3"/>
      <c r="AC1426" s="2"/>
      <c r="AD1426" s="2"/>
    </row>
    <row r="1427" spans="1:30">
      <c r="A1427" s="5">
        <v>27010.116699999999</v>
      </c>
      <c r="B1427" s="3">
        <v>-863.133464</v>
      </c>
      <c r="F1427" s="2">
        <v>-121.97904</v>
      </c>
      <c r="G1427" s="2">
        <v>36.760066000000002</v>
      </c>
      <c r="H1427" s="3">
        <v>27046.32272</v>
      </c>
      <c r="I1427" s="3">
        <v>208.97905299999999</v>
      </c>
      <c r="J1427">
        <v>1.5592999999999999E-2</v>
      </c>
      <c r="K1427" t="e">
        <f>VLOOKUP(A1427,Channel_xs_widths!$D$2:$E$279,2,FALSE)</f>
        <v>#N/A</v>
      </c>
      <c r="Q1427" s="5"/>
      <c r="R1427" s="3"/>
      <c r="U1427" s="16"/>
      <c r="V1427" s="2"/>
      <c r="W1427" s="5"/>
      <c r="AB1427" s="3"/>
      <c r="AC1427" s="2"/>
      <c r="AD1427" s="2"/>
    </row>
    <row r="1428" spans="1:30">
      <c r="A1428" s="5">
        <v>27024.212299999999</v>
      </c>
      <c r="B1428" s="3">
        <v>-863.13531499999999</v>
      </c>
      <c r="F1428" s="2">
        <v>-121.979151</v>
      </c>
      <c r="G1428" s="2">
        <v>36.759976000000002</v>
      </c>
      <c r="H1428" s="3">
        <v>27060.418385000001</v>
      </c>
      <c r="I1428" s="3">
        <v>224.20914099999999</v>
      </c>
      <c r="J1428">
        <v>1.3100000000000001E-4</v>
      </c>
      <c r="K1428" t="e">
        <f>VLOOKUP(A1428,Channel_xs_widths!$D$2:$E$279,2,FALSE)</f>
        <v>#N/A</v>
      </c>
      <c r="Q1428" s="5"/>
      <c r="R1428" s="3"/>
      <c r="U1428" s="16"/>
      <c r="V1428" s="2"/>
      <c r="W1428" s="5"/>
      <c r="AB1428" s="3"/>
      <c r="AC1428" s="2"/>
      <c r="AD1428" s="2"/>
    </row>
    <row r="1429" spans="1:30">
      <c r="A1429" s="5">
        <v>27024.212299999999</v>
      </c>
      <c r="B1429" s="3">
        <v>-863.13531499999999</v>
      </c>
      <c r="F1429" s="2">
        <v>-121.979151</v>
      </c>
      <c r="G1429" s="2">
        <v>36.759976000000002</v>
      </c>
      <c r="H1429" s="3">
        <v>27060.418385000001</v>
      </c>
      <c r="I1429" s="3">
        <v>229.93024299999999</v>
      </c>
      <c r="J1429">
        <v>5.0818000000000002E-2</v>
      </c>
      <c r="K1429" t="e">
        <f>VLOOKUP(A1429,Channel_xs_widths!$D$2:$E$279,2,FALSE)</f>
        <v>#N/A</v>
      </c>
      <c r="Q1429" s="5"/>
      <c r="R1429" s="3"/>
      <c r="U1429" s="16"/>
      <c r="V1429" s="2"/>
      <c r="W1429" s="5"/>
      <c r="AB1429" s="3"/>
      <c r="AC1429" s="2"/>
      <c r="AD1429" s="2"/>
    </row>
    <row r="1430" spans="1:30">
      <c r="A1430" s="5">
        <v>27066.499400000001</v>
      </c>
      <c r="B1430" s="3">
        <v>-865.28424099999995</v>
      </c>
      <c r="F1430" s="2">
        <v>-121.979485</v>
      </c>
      <c r="G1430" s="2">
        <v>36.759704999999997</v>
      </c>
      <c r="H1430" s="3">
        <v>27102.759994</v>
      </c>
      <c r="I1430" s="3">
        <v>224.20934500000001</v>
      </c>
      <c r="J1430">
        <v>5.0818000000000002E-2</v>
      </c>
      <c r="K1430" t="e">
        <f>VLOOKUP(A1430,Channel_xs_widths!$D$2:$E$279,2,FALSE)</f>
        <v>#N/A</v>
      </c>
      <c r="Q1430" s="5"/>
      <c r="R1430" s="3"/>
      <c r="U1430" s="16"/>
      <c r="V1430" s="2"/>
      <c r="W1430" s="5"/>
      <c r="AB1430" s="3"/>
      <c r="AC1430" s="2"/>
      <c r="AD1430" s="2"/>
    </row>
    <row r="1431" spans="1:30">
      <c r="A1431" s="5">
        <v>27066.499400000001</v>
      </c>
      <c r="B1431" s="3">
        <v>-865.28424099999995</v>
      </c>
      <c r="F1431" s="2">
        <v>-121.979485</v>
      </c>
      <c r="G1431" s="2">
        <v>36.759704999999997</v>
      </c>
      <c r="H1431" s="3">
        <v>27102.759994</v>
      </c>
      <c r="I1431" s="3">
        <v>180</v>
      </c>
      <c r="J1431">
        <v>1.4085E-2</v>
      </c>
      <c r="K1431" t="e">
        <f>VLOOKUP(A1431,Channel_xs_widths!$D$2:$E$279,2,FALSE)</f>
        <v>#N/A</v>
      </c>
      <c r="Q1431" s="5"/>
      <c r="R1431" s="3"/>
      <c r="U1431" s="16"/>
      <c r="V1431" s="2"/>
      <c r="W1431" s="5"/>
      <c r="AB1431" s="3"/>
      <c r="AC1431" s="2"/>
      <c r="AD1431" s="2"/>
    </row>
    <row r="1432" spans="1:30">
      <c r="A1432" s="5">
        <v>27094.6908</v>
      </c>
      <c r="B1432" s="3">
        <v>-865.68131500000004</v>
      </c>
      <c r="F1432" s="2">
        <v>-121.979708</v>
      </c>
      <c r="G1432" s="2">
        <v>36.759524999999996</v>
      </c>
      <c r="H1432" s="3">
        <v>27130.95419</v>
      </c>
      <c r="I1432" s="3">
        <v>224.20959999999999</v>
      </c>
      <c r="J1432">
        <v>7.3270000000000002E-3</v>
      </c>
      <c r="K1432" t="e">
        <f>VLOOKUP(A1432,Channel_xs_widths!$D$2:$E$279,2,FALSE)</f>
        <v>#N/A</v>
      </c>
      <c r="Q1432" s="5"/>
      <c r="R1432" s="3"/>
      <c r="U1432" s="16"/>
      <c r="V1432" s="2"/>
      <c r="W1432" s="5"/>
      <c r="AB1432" s="3"/>
      <c r="AC1432" s="2"/>
      <c r="AD1432" s="2"/>
    </row>
    <row r="1433" spans="1:30">
      <c r="A1433" s="5">
        <v>27104.7916</v>
      </c>
      <c r="B1433" s="3">
        <v>-865.56482500000004</v>
      </c>
      <c r="F1433" s="2">
        <v>-121.97981900000001</v>
      </c>
      <c r="G1433" s="2">
        <v>36.759509000000001</v>
      </c>
      <c r="H1433" s="3">
        <v>27141.055665</v>
      </c>
      <c r="I1433" s="3">
        <v>259.021119</v>
      </c>
      <c r="J1433">
        <v>7.339E-3</v>
      </c>
      <c r="K1433" t="e">
        <f>VLOOKUP(A1433,Channel_xs_widths!$D$2:$E$279,2,FALSE)</f>
        <v>#N/A</v>
      </c>
      <c r="Q1433" s="5"/>
      <c r="R1433" s="3"/>
      <c r="U1433" s="16"/>
      <c r="V1433" s="2"/>
      <c r="W1433" s="5"/>
      <c r="AB1433" s="3"/>
      <c r="AC1433" s="2"/>
      <c r="AD1433" s="2"/>
    </row>
    <row r="1434" spans="1:30">
      <c r="A1434" s="5">
        <v>27135.094000000001</v>
      </c>
      <c r="B1434" s="3">
        <v>-865.38481000000002</v>
      </c>
      <c r="F1434" s="2">
        <v>-121.980153</v>
      </c>
      <c r="G1434" s="2">
        <v>36.759459</v>
      </c>
      <c r="H1434" s="3">
        <v>27171.358618999999</v>
      </c>
      <c r="I1434" s="3">
        <v>259.02125699999999</v>
      </c>
      <c r="J1434">
        <v>1.0782999999999999E-2</v>
      </c>
      <c r="K1434">
        <f>VLOOKUP(A1434,Channel_xs_widths!$D$2:$E$279,2,FALSE)</f>
        <v>344.42854385499999</v>
      </c>
      <c r="Q1434" s="5"/>
      <c r="R1434" s="3"/>
      <c r="U1434" s="16"/>
      <c r="V1434" s="2"/>
      <c r="W1434" s="5"/>
      <c r="AB1434" s="3"/>
      <c r="AC1434" s="2"/>
      <c r="AD1434" s="2"/>
    </row>
    <row r="1435" spans="1:30">
      <c r="A1435" s="5">
        <v>27150.245200000001</v>
      </c>
      <c r="B1435" s="3">
        <v>-866.05493200000001</v>
      </c>
      <c r="F1435" s="2">
        <v>-121.98032000000001</v>
      </c>
      <c r="G1435" s="2">
        <v>36.759435000000003</v>
      </c>
      <c r="H1435" s="3">
        <v>27186.524647999999</v>
      </c>
      <c r="I1435" s="3">
        <v>259.021413</v>
      </c>
      <c r="J1435">
        <v>4.5803000000000003E-2</v>
      </c>
      <c r="K1435" t="e">
        <f>VLOOKUP(A1435,Channel_xs_widths!$D$2:$E$279,2,FALSE)</f>
        <v>#N/A</v>
      </c>
      <c r="Q1435" s="5"/>
      <c r="R1435" s="3"/>
      <c r="U1435" s="16"/>
      <c r="V1435" s="2"/>
      <c r="W1435" s="5"/>
      <c r="AB1435" s="3"/>
      <c r="AC1435" s="2"/>
      <c r="AD1435" s="2"/>
    </row>
    <row r="1436" spans="1:30">
      <c r="A1436" s="5">
        <v>27165.396400000001</v>
      </c>
      <c r="B1436" s="3">
        <v>-866.772738</v>
      </c>
      <c r="F1436" s="2">
        <v>-121.980487</v>
      </c>
      <c r="G1436" s="2">
        <v>36.759410000000003</v>
      </c>
      <c r="H1436" s="3">
        <v>27201.692862</v>
      </c>
      <c r="I1436" s="3">
        <v>259.02151600000002</v>
      </c>
      <c r="J1436">
        <v>7.4399999999999998E-4</v>
      </c>
      <c r="K1436" t="e">
        <f>VLOOKUP(A1436,Channel_xs_widths!$D$2:$E$279,2,FALSE)</f>
        <v>#N/A</v>
      </c>
      <c r="Q1436" s="5"/>
      <c r="R1436" s="3"/>
      <c r="U1436" s="16"/>
      <c r="V1436" s="2"/>
      <c r="W1436" s="5"/>
      <c r="AB1436" s="3"/>
      <c r="AC1436" s="2"/>
      <c r="AD1436" s="2"/>
    </row>
    <row r="1437" spans="1:30">
      <c r="A1437" s="5">
        <v>27195.698899999999</v>
      </c>
      <c r="B1437" s="3">
        <v>-866.08872799999995</v>
      </c>
      <c r="F1437" s="2">
        <v>-121.98082100000001</v>
      </c>
      <c r="G1437" s="2">
        <v>36.759360999999998</v>
      </c>
      <c r="H1437" s="3">
        <v>27232.003034000001</v>
      </c>
      <c r="I1437" s="3">
        <v>259.02167200000002</v>
      </c>
      <c r="J1437">
        <v>1.6608000000000001E-2</v>
      </c>
      <c r="K1437" t="e">
        <f>VLOOKUP(A1437,Channel_xs_widths!$D$2:$E$279,2,FALSE)</f>
        <v>#N/A</v>
      </c>
      <c r="Q1437" s="5"/>
      <c r="R1437" s="3"/>
      <c r="U1437" s="16"/>
      <c r="V1437" s="2"/>
      <c r="W1437" s="5"/>
      <c r="AB1437" s="3"/>
      <c r="AC1437" s="2"/>
      <c r="AD1437" s="2"/>
    </row>
    <row r="1438" spans="1:30">
      <c r="A1438" s="5">
        <v>27205.7997</v>
      </c>
      <c r="B1438" s="3">
        <v>-866.10172499999999</v>
      </c>
      <c r="F1438" s="2">
        <v>-121.980932</v>
      </c>
      <c r="G1438" s="2">
        <v>36.759345000000003</v>
      </c>
      <c r="H1438" s="3">
        <v>27242.103864000001</v>
      </c>
      <c r="I1438" s="3">
        <v>259.02181000000002</v>
      </c>
      <c r="J1438">
        <v>2.0153000000000001E-2</v>
      </c>
      <c r="K1438" t="e">
        <f>VLOOKUP(A1438,Channel_xs_widths!$D$2:$E$279,2,FALSE)</f>
        <v>#N/A</v>
      </c>
      <c r="Q1438" s="5"/>
      <c r="R1438" s="3"/>
      <c r="U1438" s="16"/>
      <c r="V1438" s="2"/>
      <c r="W1438" s="5"/>
      <c r="AB1438" s="3"/>
      <c r="AC1438" s="2"/>
      <c r="AD1438" s="2"/>
    </row>
    <row r="1439" spans="1:30">
      <c r="A1439" s="5">
        <v>27228.722600000001</v>
      </c>
      <c r="B1439" s="3">
        <v>-866.75424599999997</v>
      </c>
      <c r="F1439" s="2">
        <v>-121.981155</v>
      </c>
      <c r="G1439" s="2">
        <v>36.759242</v>
      </c>
      <c r="H1439" s="3">
        <v>27265.036016999999</v>
      </c>
      <c r="I1439" s="3">
        <v>239.49032700000001</v>
      </c>
      <c r="J1439">
        <v>2.7418999999999999E-2</v>
      </c>
      <c r="K1439" t="e">
        <f>VLOOKUP(A1439,Channel_xs_widths!$D$2:$E$279,2,FALSE)</f>
        <v>#N/A</v>
      </c>
      <c r="Q1439" s="5"/>
      <c r="R1439" s="3"/>
      <c r="U1439" s="16"/>
      <c r="V1439" s="2"/>
      <c r="W1439" s="5"/>
      <c r="AB1439" s="3"/>
      <c r="AC1439" s="2"/>
      <c r="AD1439" s="2"/>
    </row>
    <row r="1440" spans="1:30">
      <c r="A1440" s="5">
        <v>27245.914700000001</v>
      </c>
      <c r="B1440" s="3">
        <v>-867.20163000000002</v>
      </c>
      <c r="F1440" s="2">
        <v>-121.98132200000001</v>
      </c>
      <c r="G1440" s="2">
        <v>36.759165000000003</v>
      </c>
      <c r="H1440" s="3">
        <v>27282.234001000001</v>
      </c>
      <c r="I1440" s="3">
        <v>239.49047400000001</v>
      </c>
      <c r="J1440">
        <v>3.2018999999999999E-2</v>
      </c>
      <c r="K1440" t="e">
        <f>VLOOKUP(A1440,Channel_xs_widths!$D$2:$E$279,2,FALSE)</f>
        <v>#N/A</v>
      </c>
      <c r="Q1440" s="5"/>
      <c r="R1440" s="3"/>
      <c r="U1440" s="16"/>
      <c r="V1440" s="2"/>
      <c r="W1440" s="5"/>
      <c r="AB1440" s="3"/>
      <c r="AC1440" s="2"/>
      <c r="AD1440" s="2"/>
    </row>
    <row r="1441" spans="1:30">
      <c r="A1441" s="5">
        <v>27263.106899999999</v>
      </c>
      <c r="B1441" s="3">
        <v>-867.85518999999999</v>
      </c>
      <c r="F1441" s="2">
        <v>-121.981488</v>
      </c>
      <c r="G1441" s="2">
        <v>36.759087000000001</v>
      </c>
      <c r="H1441" s="3">
        <v>27299.438596</v>
      </c>
      <c r="I1441" s="3">
        <v>239.4906</v>
      </c>
      <c r="J1441">
        <v>3.3019E-2</v>
      </c>
      <c r="K1441" t="e">
        <f>VLOOKUP(A1441,Channel_xs_widths!$D$2:$E$279,2,FALSE)</f>
        <v>#N/A</v>
      </c>
      <c r="Q1441" s="5"/>
      <c r="R1441" s="3"/>
      <c r="U1441" s="16"/>
      <c r="V1441" s="2"/>
      <c r="W1441" s="5"/>
      <c r="AB1441" s="3"/>
      <c r="AC1441" s="2"/>
      <c r="AD1441" s="2"/>
    </row>
    <row r="1442" spans="1:30">
      <c r="A1442" s="5">
        <v>27286.0298</v>
      </c>
      <c r="B1442" s="3">
        <v>-868.52620400000001</v>
      </c>
      <c r="F1442" s="2">
        <v>-121.981711</v>
      </c>
      <c r="G1442" s="2">
        <v>36.758983999999998</v>
      </c>
      <c r="H1442" s="3">
        <v>27322.371337</v>
      </c>
      <c r="I1442" s="3">
        <v>239.490747</v>
      </c>
      <c r="J1442">
        <v>1.7337999999999999E-2</v>
      </c>
      <c r="K1442" t="e">
        <f>VLOOKUP(A1442,Channel_xs_widths!$D$2:$E$279,2,FALSE)</f>
        <v>#N/A</v>
      </c>
      <c r="Q1442" s="5"/>
      <c r="R1442" s="3"/>
      <c r="U1442" s="16"/>
      <c r="V1442" s="2"/>
      <c r="W1442" s="5"/>
      <c r="AB1442" s="3"/>
      <c r="AC1442" s="2"/>
      <c r="AD1442" s="2"/>
    </row>
    <row r="1443" spans="1:30">
      <c r="A1443" s="5">
        <v>27296.044099999999</v>
      </c>
      <c r="B1443" s="3">
        <v>-868.42624699999999</v>
      </c>
      <c r="F1443" s="2">
        <v>-121.98182199999999</v>
      </c>
      <c r="G1443" s="2">
        <v>36.758996000000003</v>
      </c>
      <c r="H1443" s="3">
        <v>27332.386063999998</v>
      </c>
      <c r="I1443" s="3">
        <v>276.55991999999998</v>
      </c>
      <c r="J1443">
        <v>6.0294E-2</v>
      </c>
      <c r="K1443" t="e">
        <f>VLOOKUP(A1443,Channel_xs_widths!$D$2:$E$279,2,FALSE)</f>
        <v>#N/A</v>
      </c>
      <c r="Q1443" s="5"/>
      <c r="R1443" s="3"/>
      <c r="U1443" s="16"/>
      <c r="V1443" s="2"/>
      <c r="W1443" s="5"/>
      <c r="AB1443" s="3"/>
      <c r="AC1443" s="2"/>
      <c r="AD1443" s="2"/>
    </row>
    <row r="1444" spans="1:30">
      <c r="A1444" s="5">
        <v>27326.086800000001</v>
      </c>
      <c r="B1444" s="3">
        <v>-870.94140600000003</v>
      </c>
      <c r="F1444" s="2">
        <v>-121.982156</v>
      </c>
      <c r="G1444" s="2">
        <v>36.759028999999998</v>
      </c>
      <c r="H1444" s="3">
        <v>27362.53384</v>
      </c>
      <c r="I1444" s="3">
        <v>276.56005499999998</v>
      </c>
      <c r="J1444">
        <v>2.8129999999999999E-2</v>
      </c>
      <c r="K1444" t="e">
        <f>VLOOKUP(A1444,Channel_xs_widths!$D$2:$E$279,2,FALSE)</f>
        <v>#N/A</v>
      </c>
      <c r="Q1444" s="5"/>
      <c r="R1444" s="3"/>
      <c r="U1444" s="16"/>
      <c r="V1444" s="2"/>
      <c r="W1444" s="5"/>
      <c r="AB1444" s="3"/>
      <c r="AC1444" s="2"/>
      <c r="AD1444" s="2"/>
    </row>
    <row r="1445" spans="1:30">
      <c r="A1445" s="5">
        <v>27356.129400000002</v>
      </c>
      <c r="B1445" s="3">
        <v>-870.11646299999995</v>
      </c>
      <c r="F1445" s="2">
        <v>-121.98249</v>
      </c>
      <c r="G1445" s="2">
        <v>36.759062999999998</v>
      </c>
      <c r="H1445" s="3">
        <v>27392.587823999998</v>
      </c>
      <c r="I1445" s="3">
        <v>276.56025799999998</v>
      </c>
      <c r="J1445">
        <v>1.017E-2</v>
      </c>
      <c r="K1445">
        <f>VLOOKUP(A1445,Channel_xs_widths!$D$2:$E$279,2,FALSE)</f>
        <v>187.452455953</v>
      </c>
      <c r="Q1445" s="5"/>
      <c r="R1445" s="3"/>
      <c r="U1445" s="16"/>
      <c r="V1445" s="2"/>
      <c r="W1445" s="5"/>
      <c r="AB1445" s="3"/>
      <c r="AC1445" s="2"/>
      <c r="AD1445" s="2"/>
    </row>
    <row r="1446" spans="1:30">
      <c r="A1446" s="5">
        <v>27366.143599999999</v>
      </c>
      <c r="B1446" s="3">
        <v>-871.34879599999999</v>
      </c>
      <c r="F1446" s="2">
        <v>-121.982602</v>
      </c>
      <c r="G1446" s="2">
        <v>36.759073999999998</v>
      </c>
      <c r="H1446" s="3">
        <v>27402.677581</v>
      </c>
      <c r="I1446" s="3">
        <v>276.56039299999998</v>
      </c>
      <c r="J1446">
        <v>0.13377600000000001</v>
      </c>
      <c r="K1446" t="e">
        <f>VLOOKUP(A1446,Channel_xs_widths!$D$2:$E$279,2,FALSE)</f>
        <v>#N/A</v>
      </c>
      <c r="Q1446" s="5"/>
      <c r="R1446" s="3"/>
      <c r="U1446" s="16"/>
      <c r="V1446" s="2"/>
      <c r="W1446" s="5"/>
      <c r="AB1446" s="3"/>
      <c r="AC1446" s="2"/>
      <c r="AD1446" s="2"/>
    </row>
    <row r="1447" spans="1:30">
      <c r="A1447" s="5">
        <v>27383.274399999998</v>
      </c>
      <c r="B1447" s="3">
        <v>-873.74780299999998</v>
      </c>
      <c r="F1447" s="2">
        <v>-121.98275700000001</v>
      </c>
      <c r="G1447" s="2">
        <v>36.759165000000003</v>
      </c>
      <c r="H1447" s="3">
        <v>27419.975514999998</v>
      </c>
      <c r="I1447" s="3">
        <v>305.09879000000001</v>
      </c>
      <c r="J1447">
        <v>0.105004</v>
      </c>
      <c r="K1447" t="e">
        <f>VLOOKUP(A1447,Channel_xs_widths!$D$2:$E$279,2,FALSE)</f>
        <v>#N/A</v>
      </c>
      <c r="Q1447" s="5"/>
      <c r="R1447" s="3"/>
      <c r="U1447" s="16"/>
      <c r="V1447" s="2"/>
      <c r="W1447" s="5"/>
      <c r="AB1447" s="3"/>
      <c r="AC1447" s="2"/>
      <c r="AD1447" s="2"/>
    </row>
    <row r="1448" spans="1:30">
      <c r="A1448" s="5">
        <v>27390.6162</v>
      </c>
      <c r="B1448" s="3">
        <v>-873.91850899999997</v>
      </c>
      <c r="F1448" s="2">
        <v>-121.98282399999999</v>
      </c>
      <c r="G1448" s="2">
        <v>36.759202999999999</v>
      </c>
      <c r="H1448" s="3">
        <v>27427.319253000001</v>
      </c>
      <c r="I1448" s="3">
        <v>305.09887900000001</v>
      </c>
      <c r="J1448">
        <v>1.3610000000000001E-2</v>
      </c>
      <c r="K1448" t="e">
        <f>VLOOKUP(A1448,Channel_xs_widths!$D$2:$E$279,2,FALSE)</f>
        <v>#N/A</v>
      </c>
      <c r="Q1448" s="5"/>
      <c r="R1448" s="3"/>
      <c r="U1448" s="16"/>
      <c r="V1448" s="2"/>
      <c r="W1448" s="5"/>
      <c r="AB1448" s="3"/>
      <c r="AC1448" s="2"/>
      <c r="AD1448" s="2"/>
    </row>
    <row r="1449" spans="1:30">
      <c r="A1449" s="5">
        <v>27427.3249</v>
      </c>
      <c r="B1449" s="3">
        <v>-874.34731599999998</v>
      </c>
      <c r="F1449" s="2">
        <v>-121.983158</v>
      </c>
      <c r="G1449" s="2">
        <v>36.759396000000002</v>
      </c>
      <c r="H1449" s="3">
        <v>27464.030492000002</v>
      </c>
      <c r="I1449" s="3">
        <v>305.099039</v>
      </c>
      <c r="J1449">
        <v>1.6285000000000001E-2</v>
      </c>
      <c r="K1449" t="e">
        <f>VLOOKUP(A1449,Channel_xs_widths!$D$2:$E$279,2,FALSE)</f>
        <v>#N/A</v>
      </c>
      <c r="Q1449" s="5"/>
      <c r="R1449" s="3"/>
      <c r="U1449" s="16"/>
      <c r="V1449" s="2"/>
      <c r="W1449" s="5"/>
      <c r="AB1449" s="3"/>
      <c r="AC1449" s="2"/>
      <c r="AD1449" s="2"/>
    </row>
    <row r="1450" spans="1:30">
      <c r="A1450" s="5">
        <v>27434.6666</v>
      </c>
      <c r="B1450" s="3">
        <v>-874.635852</v>
      </c>
      <c r="F1450" s="2">
        <v>-121.983225</v>
      </c>
      <c r="G1450" s="2">
        <v>36.759435000000003</v>
      </c>
      <c r="H1450" s="3">
        <v>27471.377899999999</v>
      </c>
      <c r="I1450" s="3">
        <v>305.099198</v>
      </c>
      <c r="J1450">
        <v>3.2929E-2</v>
      </c>
      <c r="K1450" t="e">
        <f>VLOOKUP(A1450,Channel_xs_widths!$D$2:$E$279,2,FALSE)</f>
        <v>#N/A</v>
      </c>
      <c r="Q1450" s="5"/>
      <c r="R1450" s="3"/>
      <c r="U1450" s="16"/>
      <c r="V1450" s="2"/>
      <c r="W1450" s="5"/>
      <c r="AB1450" s="3"/>
      <c r="AC1450" s="2"/>
      <c r="AD1450" s="2"/>
    </row>
    <row r="1451" spans="1:30">
      <c r="A1451" s="5">
        <v>27451.797299999998</v>
      </c>
      <c r="B1451" s="3">
        <v>-875.15315799999996</v>
      </c>
      <c r="F1451" s="2">
        <v>-121.98338099999999</v>
      </c>
      <c r="G1451" s="2">
        <v>36.759524999999996</v>
      </c>
      <c r="H1451" s="3">
        <v>27488.516424000001</v>
      </c>
      <c r="I1451" s="3">
        <v>305.099287</v>
      </c>
      <c r="J1451">
        <v>3.8400000000000001E-4</v>
      </c>
      <c r="K1451" t="e">
        <f>VLOOKUP(A1451,Channel_xs_widths!$D$2:$E$279,2,FALSE)</f>
        <v>#N/A</v>
      </c>
      <c r="Q1451" s="5"/>
      <c r="R1451" s="3"/>
      <c r="U1451" s="16"/>
      <c r="V1451" s="2"/>
      <c r="W1451" s="5"/>
      <c r="AB1451" s="3"/>
      <c r="AC1451" s="2"/>
      <c r="AD1451" s="2"/>
    </row>
    <row r="1452" spans="1:30">
      <c r="A1452" s="5">
        <v>27468.962899999999</v>
      </c>
      <c r="B1452" s="3">
        <v>-874.64903600000002</v>
      </c>
      <c r="F1452" s="2">
        <v>-121.983492</v>
      </c>
      <c r="G1452" s="2">
        <v>36.759650999999998</v>
      </c>
      <c r="H1452" s="3">
        <v>27505.689406000001</v>
      </c>
      <c r="I1452" s="3">
        <v>324.02370300000001</v>
      </c>
      <c r="J1452">
        <v>2.7588999999999999E-2</v>
      </c>
      <c r="K1452" t="e">
        <f>VLOOKUP(A1452,Channel_xs_widths!$D$2:$E$279,2,FALSE)</f>
        <v>#N/A</v>
      </c>
      <c r="Q1452" s="5"/>
      <c r="R1452" s="3"/>
      <c r="U1452" s="16"/>
      <c r="V1452" s="2"/>
      <c r="W1452" s="5"/>
      <c r="AB1452" s="3"/>
      <c r="AC1452" s="2"/>
      <c r="AD1452" s="2"/>
    </row>
    <row r="1453" spans="1:30">
      <c r="A1453" s="5">
        <v>27476.319599999999</v>
      </c>
      <c r="B1453" s="3">
        <v>-874.47661500000004</v>
      </c>
      <c r="F1453" s="2">
        <v>-121.98354</v>
      </c>
      <c r="G1453" s="2">
        <v>36.759704999999997</v>
      </c>
      <c r="H1453" s="3">
        <v>27513.048101</v>
      </c>
      <c r="I1453" s="3">
        <v>324.02378099999999</v>
      </c>
      <c r="J1453">
        <v>0.114603</v>
      </c>
      <c r="K1453" t="e">
        <f>VLOOKUP(A1453,Channel_xs_widths!$D$2:$E$279,2,FALSE)</f>
        <v>#N/A</v>
      </c>
      <c r="Q1453" s="5"/>
      <c r="R1453" s="3"/>
      <c r="U1453" s="16"/>
      <c r="V1453" s="2"/>
      <c r="W1453" s="5"/>
      <c r="AB1453" s="3"/>
      <c r="AC1453" s="2"/>
      <c r="AD1453" s="2"/>
    </row>
    <row r="1454" spans="1:30">
      <c r="A1454" s="5">
        <v>27513.102900000002</v>
      </c>
      <c r="B1454" s="3">
        <v>-879.70761500000003</v>
      </c>
      <c r="F1454" s="2">
        <v>-121.983778</v>
      </c>
      <c r="G1454" s="2">
        <v>36.759976000000002</v>
      </c>
      <c r="H1454" s="3">
        <v>27550.201539000002</v>
      </c>
      <c r="I1454" s="3">
        <v>324.02392200000003</v>
      </c>
      <c r="J1454">
        <v>0.141932</v>
      </c>
      <c r="K1454" t="e">
        <f>VLOOKUP(A1454,Channel_xs_widths!$D$2:$E$279,2,FALSE)</f>
        <v>#N/A</v>
      </c>
      <c r="Q1454" s="5"/>
      <c r="R1454" s="3"/>
      <c r="U1454" s="16"/>
      <c r="V1454" s="2"/>
      <c r="W1454" s="5"/>
      <c r="AB1454" s="3"/>
      <c r="AC1454" s="2"/>
      <c r="AD1454" s="2"/>
    </row>
    <row r="1455" spans="1:30">
      <c r="A1455" s="5">
        <v>27520.459599999998</v>
      </c>
      <c r="B1455" s="3">
        <v>-880.74149199999999</v>
      </c>
      <c r="F1455" s="2">
        <v>-121.98382599999999</v>
      </c>
      <c r="G1455" s="2">
        <v>36.76003</v>
      </c>
      <c r="H1455" s="3">
        <v>27557.630496000002</v>
      </c>
      <c r="I1455" s="3">
        <v>324.02406300000001</v>
      </c>
      <c r="J1455">
        <v>7.9627000000000003E-2</v>
      </c>
      <c r="K1455" t="e">
        <f>VLOOKUP(A1455,Channel_xs_widths!$D$2:$E$279,2,FALSE)</f>
        <v>#N/A</v>
      </c>
      <c r="Q1455" s="5"/>
      <c r="R1455" s="3"/>
      <c r="U1455" s="16"/>
      <c r="V1455" s="2"/>
      <c r="W1455" s="5"/>
      <c r="AB1455" s="3"/>
      <c r="AC1455" s="2"/>
      <c r="AD1455" s="2"/>
    </row>
    <row r="1456" spans="1:30">
      <c r="A1456" s="5">
        <v>27537.625199999999</v>
      </c>
      <c r="B1456" s="3">
        <v>-881.66023800000005</v>
      </c>
      <c r="F1456" s="2">
        <v>-121.983937</v>
      </c>
      <c r="G1456" s="2">
        <v>36.760156000000002</v>
      </c>
      <c r="H1456" s="3">
        <v>27574.820608000002</v>
      </c>
      <c r="I1456" s="3">
        <v>324.02414199999998</v>
      </c>
      <c r="J1456">
        <v>5.3555999999999999E-2</v>
      </c>
      <c r="K1456" t="e">
        <f>VLOOKUP(A1456,Channel_xs_widths!$D$2:$E$279,2,FALSE)</f>
        <v>#N/A</v>
      </c>
      <c r="Q1456" s="5"/>
      <c r="R1456" s="3"/>
      <c r="U1456" s="16"/>
      <c r="V1456" s="2"/>
      <c r="W1456" s="5"/>
      <c r="AB1456" s="3"/>
      <c r="AC1456" s="2"/>
      <c r="AD1456" s="2"/>
    </row>
    <row r="1457" spans="1:30">
      <c r="A1457" s="5">
        <v>27547.700400000002</v>
      </c>
      <c r="B1457" s="3">
        <v>-882.20040900000004</v>
      </c>
      <c r="F1457" s="2">
        <v>-121.983951</v>
      </c>
      <c r="G1457" s="2">
        <v>36.760246000000002</v>
      </c>
      <c r="H1457" s="3">
        <v>27584.910286999999</v>
      </c>
      <c r="I1457" s="3">
        <v>352.31101699999999</v>
      </c>
      <c r="J1457">
        <v>8.2889999999999995E-3</v>
      </c>
      <c r="K1457">
        <f>VLOOKUP(A1457,Channel_xs_widths!$D$2:$E$279,2,FALSE)</f>
        <v>138.22231617200001</v>
      </c>
      <c r="Q1457" s="5"/>
      <c r="R1457" s="3"/>
      <c r="U1457" s="16"/>
      <c r="V1457" s="2"/>
      <c r="W1457" s="5"/>
      <c r="AB1457" s="3"/>
      <c r="AC1457" s="2"/>
      <c r="AD1457" s="2"/>
    </row>
    <row r="1458" spans="1:30">
      <c r="A1458" s="5">
        <v>27577.925999999999</v>
      </c>
      <c r="B1458" s="3">
        <v>-881.99429299999997</v>
      </c>
      <c r="F1458" s="2">
        <v>-121.983993</v>
      </c>
      <c r="G1458" s="2">
        <v>36.760516000000003</v>
      </c>
      <c r="H1458" s="3">
        <v>27615.136616</v>
      </c>
      <c r="I1458" s="3">
        <v>352.31104800000003</v>
      </c>
      <c r="J1458">
        <v>1.0854000000000001E-2</v>
      </c>
      <c r="K1458" t="e">
        <f>VLOOKUP(A1458,Channel_xs_widths!$D$2:$E$279,2,FALSE)</f>
        <v>#N/A</v>
      </c>
      <c r="Q1458" s="5"/>
      <c r="R1458" s="3"/>
      <c r="U1458" s="16"/>
      <c r="V1458" s="2"/>
      <c r="W1458" s="5"/>
      <c r="AB1458" s="3"/>
      <c r="AC1458" s="2"/>
      <c r="AD1458" s="2"/>
    </row>
    <row r="1459" spans="1:30">
      <c r="A1459" s="5">
        <v>27608.151600000001</v>
      </c>
      <c r="B1459" s="3">
        <v>-882.85652900000002</v>
      </c>
      <c r="F1459" s="2">
        <v>-121.98403500000001</v>
      </c>
      <c r="G1459" s="2">
        <v>36.760787000000001</v>
      </c>
      <c r="H1459" s="3">
        <v>27645.374538</v>
      </c>
      <c r="I1459" s="3">
        <v>352.31109400000003</v>
      </c>
      <c r="J1459">
        <v>2.964E-2</v>
      </c>
      <c r="K1459" t="e">
        <f>VLOOKUP(A1459,Channel_xs_widths!$D$2:$E$279,2,FALSE)</f>
        <v>#N/A</v>
      </c>
      <c r="Q1459" s="5"/>
      <c r="R1459" s="3"/>
      <c r="U1459" s="16"/>
      <c r="V1459" s="2"/>
      <c r="W1459" s="5"/>
      <c r="AB1459" s="3"/>
      <c r="AC1459" s="2"/>
      <c r="AD1459" s="2"/>
    </row>
    <row r="1460" spans="1:30">
      <c r="A1460" s="5">
        <v>27618.2268</v>
      </c>
      <c r="B1460" s="3">
        <v>-883.18880200000001</v>
      </c>
      <c r="F1460" s="2">
        <v>-121.984049</v>
      </c>
      <c r="G1460" s="2">
        <v>36.760877000000001</v>
      </c>
      <c r="H1460" s="3">
        <v>27655.455224000001</v>
      </c>
      <c r="I1460" s="3">
        <v>352.311125</v>
      </c>
      <c r="J1460">
        <v>4.9903000000000003E-2</v>
      </c>
      <c r="K1460" t="e">
        <f>VLOOKUP(A1460,Channel_xs_widths!$D$2:$E$279,2,FALSE)</f>
        <v>#N/A</v>
      </c>
      <c r="Q1460" s="5"/>
      <c r="R1460" s="3"/>
      <c r="U1460" s="16"/>
      <c r="V1460" s="2"/>
      <c r="W1460" s="5"/>
      <c r="AB1460" s="3"/>
      <c r="AC1460" s="2"/>
      <c r="AD1460" s="2"/>
    </row>
    <row r="1461" spans="1:30">
      <c r="A1461" s="5">
        <v>27636.216899999999</v>
      </c>
      <c r="B1461" s="3">
        <v>-884.25706000000002</v>
      </c>
      <c r="F1461" s="2">
        <v>-121.98416</v>
      </c>
      <c r="G1461" s="2">
        <v>36.761012000000001</v>
      </c>
      <c r="H1461" s="3">
        <v>27673.477028000001</v>
      </c>
      <c r="I1461" s="3">
        <v>325.86802799999998</v>
      </c>
      <c r="J1461">
        <v>4.9193000000000001E-2</v>
      </c>
      <c r="K1461" t="e">
        <f>VLOOKUP(A1461,Channel_xs_widths!$D$2:$E$279,2,FALSE)</f>
        <v>#N/A</v>
      </c>
      <c r="Q1461" s="5"/>
      <c r="R1461" s="3"/>
      <c r="U1461" s="16"/>
      <c r="V1461" s="2"/>
      <c r="W1461" s="5"/>
      <c r="AB1461" s="3"/>
      <c r="AC1461" s="2"/>
      <c r="AD1461" s="2"/>
    </row>
    <row r="1462" spans="1:30">
      <c r="A1462" s="5">
        <v>27642.213599999999</v>
      </c>
      <c r="B1462" s="3">
        <v>-884.36878100000001</v>
      </c>
      <c r="F1462" s="2">
        <v>-121.98419699999999</v>
      </c>
      <c r="G1462" s="2">
        <v>36.761057000000001</v>
      </c>
      <c r="H1462" s="3">
        <v>27679.474771000001</v>
      </c>
      <c r="I1462" s="3">
        <v>325.86810200000002</v>
      </c>
      <c r="J1462">
        <v>5.1500000000000005E-4</v>
      </c>
      <c r="K1462" t="e">
        <f>VLOOKUP(A1462,Channel_xs_widths!$D$2:$E$279,2,FALSE)</f>
        <v>#N/A</v>
      </c>
      <c r="Q1462" s="5"/>
      <c r="R1462" s="3"/>
      <c r="U1462" s="16"/>
      <c r="V1462" s="2"/>
      <c r="W1462" s="5"/>
      <c r="AB1462" s="3"/>
      <c r="AC1462" s="2"/>
      <c r="AD1462" s="2"/>
    </row>
    <row r="1463" spans="1:30">
      <c r="A1463" s="5">
        <v>27678.193800000001</v>
      </c>
      <c r="B1463" s="3">
        <v>-884.23544000000004</v>
      </c>
      <c r="F1463" s="2">
        <v>-121.98442</v>
      </c>
      <c r="G1463" s="2">
        <v>36.761327000000001</v>
      </c>
      <c r="H1463" s="3">
        <v>27715.455212000001</v>
      </c>
      <c r="I1463" s="3">
        <v>325.86823299999998</v>
      </c>
      <c r="J1463">
        <v>2.7299999999999998E-3</v>
      </c>
      <c r="K1463" t="e">
        <f>VLOOKUP(A1463,Channel_xs_widths!$D$2:$E$279,2,FALSE)</f>
        <v>#N/A</v>
      </c>
      <c r="Q1463" s="5"/>
      <c r="R1463" s="3"/>
      <c r="U1463" s="16"/>
      <c r="V1463" s="2"/>
      <c r="W1463" s="5"/>
      <c r="AB1463" s="3"/>
      <c r="AC1463" s="2"/>
      <c r="AD1463" s="2"/>
    </row>
    <row r="1464" spans="1:30">
      <c r="A1464" s="5">
        <v>27690.1872</v>
      </c>
      <c r="B1464" s="3">
        <v>-884.23781299999996</v>
      </c>
      <c r="F1464" s="2">
        <v>-121.984494</v>
      </c>
      <c r="G1464" s="2">
        <v>36.761417999999999</v>
      </c>
      <c r="H1464" s="3">
        <v>27727.448602</v>
      </c>
      <c r="I1464" s="3">
        <v>325.868381</v>
      </c>
      <c r="J1464">
        <v>2.0985E-2</v>
      </c>
      <c r="K1464" t="e">
        <f>VLOOKUP(A1464,Channel_xs_widths!$D$2:$E$279,2,FALSE)</f>
        <v>#N/A</v>
      </c>
      <c r="Q1464" s="5"/>
      <c r="R1464" s="3"/>
      <c r="U1464" s="16"/>
      <c r="V1464" s="2"/>
      <c r="W1464" s="5"/>
      <c r="AB1464" s="3"/>
      <c r="AC1464" s="2"/>
      <c r="AD1464" s="2"/>
    </row>
    <row r="1465" spans="1:30">
      <c r="A1465" s="5">
        <v>27714.173999999999</v>
      </c>
      <c r="B1465" s="3">
        <v>-884.990499</v>
      </c>
      <c r="F1465" s="2">
        <v>-121.98464199999999</v>
      </c>
      <c r="G1465" s="2">
        <v>36.761597999999999</v>
      </c>
      <c r="H1465" s="3">
        <v>27751.447174000001</v>
      </c>
      <c r="I1465" s="3">
        <v>325.868493</v>
      </c>
      <c r="J1465">
        <v>3.6242999999999997E-2</v>
      </c>
      <c r="K1465" t="e">
        <f>VLOOKUP(A1465,Channel_xs_widths!$D$2:$E$279,2,FALSE)</f>
        <v>#N/A</v>
      </c>
      <c r="Q1465" s="5"/>
      <c r="R1465" s="3"/>
      <c r="U1465" s="16"/>
      <c r="V1465" s="2"/>
      <c r="W1465" s="5"/>
      <c r="AB1465" s="3"/>
      <c r="AC1465" s="2"/>
      <c r="AD1465" s="2"/>
    </row>
    <row r="1466" spans="1:30">
      <c r="A1466" s="5">
        <v>27726.167399999998</v>
      </c>
      <c r="B1466" s="3">
        <v>-885.54182900000001</v>
      </c>
      <c r="F1466" s="2">
        <v>-121.98471600000001</v>
      </c>
      <c r="G1466" s="2">
        <v>36.761687999999999</v>
      </c>
      <c r="H1466" s="3">
        <v>27763.453216000002</v>
      </c>
      <c r="I1466" s="3">
        <v>325.868605</v>
      </c>
      <c r="J1466">
        <v>3.8676000000000002E-2</v>
      </c>
      <c r="K1466" t="e">
        <f>VLOOKUP(A1466,Channel_xs_widths!$D$2:$E$279,2,FALSE)</f>
        <v>#N/A</v>
      </c>
      <c r="Q1466" s="5"/>
      <c r="R1466" s="3"/>
      <c r="U1466" s="16"/>
      <c r="V1466" s="2"/>
      <c r="W1466" s="5"/>
      <c r="AB1466" s="3"/>
      <c r="AC1466" s="2"/>
      <c r="AD1466" s="2"/>
    </row>
    <row r="1467" spans="1:30">
      <c r="A1467" s="5">
        <v>27746.7719</v>
      </c>
      <c r="B1467" s="3">
        <v>-886.25124100000005</v>
      </c>
      <c r="F1467" s="2">
        <v>-121.98477200000001</v>
      </c>
      <c r="G1467" s="2">
        <v>36.761868</v>
      </c>
      <c r="H1467" s="3">
        <v>27784.069995000002</v>
      </c>
      <c r="I1467" s="3">
        <v>345.44080300000002</v>
      </c>
      <c r="J1467">
        <v>2.9519E-2</v>
      </c>
      <c r="K1467">
        <f>VLOOKUP(A1467,Channel_xs_widths!$D$2:$E$279,2,FALSE)</f>
        <v>256.30470302600003</v>
      </c>
      <c r="Q1467" s="5"/>
      <c r="R1467" s="3"/>
      <c r="U1467" s="16"/>
      <c r="V1467" s="2"/>
      <c r="W1467" s="5"/>
      <c r="AB1467" s="3"/>
      <c r="AC1467" s="2"/>
      <c r="AD1467" s="2"/>
    </row>
    <row r="1468" spans="1:30">
      <c r="A1468" s="5">
        <v>27767.376499999998</v>
      </c>
      <c r="B1468" s="3">
        <v>-886.75830099999996</v>
      </c>
      <c r="F1468" s="2">
        <v>-121.98482799999999</v>
      </c>
      <c r="G1468" s="2">
        <v>36.762048</v>
      </c>
      <c r="H1468" s="3">
        <v>27804.680800999999</v>
      </c>
      <c r="I1468" s="3">
        <v>345.44086600000003</v>
      </c>
      <c r="J1468">
        <v>1.9699999999999999E-2</v>
      </c>
      <c r="K1468" t="e">
        <f>VLOOKUP(A1468,Channel_xs_widths!$D$2:$E$279,2,FALSE)</f>
        <v>#N/A</v>
      </c>
      <c r="Q1468" s="5"/>
      <c r="R1468" s="3"/>
      <c r="U1468" s="16"/>
      <c r="V1468" s="2"/>
      <c r="W1468" s="5"/>
      <c r="AB1468" s="3"/>
      <c r="AC1468" s="2"/>
      <c r="AD1468" s="2"/>
    </row>
    <row r="1469" spans="1:30">
      <c r="A1469" s="5">
        <v>27777.678800000002</v>
      </c>
      <c r="B1469" s="3">
        <v>-886.86009200000001</v>
      </c>
      <c r="F1469" s="2">
        <v>-121.98485599999999</v>
      </c>
      <c r="G1469" s="2">
        <v>36.762138999999998</v>
      </c>
      <c r="H1469" s="3">
        <v>27814.983586999999</v>
      </c>
      <c r="I1469" s="3">
        <v>345.44091200000003</v>
      </c>
      <c r="J1469">
        <v>2.5309999999999999E-2</v>
      </c>
      <c r="K1469" t="e">
        <f>VLOOKUP(A1469,Channel_xs_widths!$D$2:$E$279,2,FALSE)</f>
        <v>#N/A</v>
      </c>
      <c r="Q1469" s="5"/>
      <c r="R1469" s="3"/>
      <c r="U1469" s="16"/>
      <c r="V1469" s="2"/>
      <c r="W1469" s="5"/>
      <c r="AB1469" s="3"/>
      <c r="AC1469" s="2"/>
      <c r="AD1469" s="2"/>
    </row>
    <row r="1470" spans="1:30">
      <c r="A1470" s="5">
        <v>27808.585599999999</v>
      </c>
      <c r="B1470" s="3">
        <v>-887.80128999999999</v>
      </c>
      <c r="F1470" s="2">
        <v>-121.984939</v>
      </c>
      <c r="G1470" s="2">
        <v>36.762408999999998</v>
      </c>
      <c r="H1470" s="3">
        <v>27845.904761000002</v>
      </c>
      <c r="I1470" s="3">
        <v>345.44097499999998</v>
      </c>
      <c r="J1470">
        <v>2.6242999999999999E-2</v>
      </c>
      <c r="K1470" t="e">
        <f>VLOOKUP(A1470,Channel_xs_widths!$D$2:$E$279,2,FALSE)</f>
        <v>#N/A</v>
      </c>
      <c r="Q1470" s="5"/>
      <c r="R1470" s="3"/>
      <c r="U1470" s="16"/>
      <c r="V1470" s="2"/>
      <c r="W1470" s="5"/>
      <c r="AB1470" s="3"/>
      <c r="AC1470" s="2"/>
      <c r="AD1470" s="2"/>
    </row>
    <row r="1471" spans="1:30">
      <c r="A1471" s="5">
        <v>27839.4925</v>
      </c>
      <c r="B1471" s="3">
        <v>-888.48229500000002</v>
      </c>
      <c r="F1471" s="2">
        <v>-121.985023</v>
      </c>
      <c r="G1471" s="2">
        <v>36.762678999999999</v>
      </c>
      <c r="H1471" s="3">
        <v>27876.819102000001</v>
      </c>
      <c r="I1471" s="3">
        <v>345.44106900000003</v>
      </c>
      <c r="J1471">
        <v>3.1394999999999999E-2</v>
      </c>
      <c r="K1471" t="e">
        <f>VLOOKUP(A1471,Channel_xs_widths!$D$2:$E$279,2,FALSE)</f>
        <v>#N/A</v>
      </c>
      <c r="Q1471" s="5"/>
      <c r="R1471" s="3"/>
      <c r="U1471" s="16"/>
      <c r="V1471" s="2"/>
      <c r="W1471" s="5"/>
      <c r="AB1471" s="3"/>
      <c r="AC1471" s="2"/>
      <c r="AD1471" s="2"/>
    </row>
    <row r="1472" spans="1:30">
      <c r="A1472" s="5">
        <v>27849.794699999999</v>
      </c>
      <c r="B1472" s="3">
        <v>-889.09505200000001</v>
      </c>
      <c r="F1472" s="2">
        <v>-121.98505</v>
      </c>
      <c r="G1472" s="2">
        <v>36.762768999999999</v>
      </c>
      <c r="H1472" s="3">
        <v>27887.139587999998</v>
      </c>
      <c r="I1472" s="3">
        <v>345.44113099999998</v>
      </c>
      <c r="J1472">
        <v>6.1316000000000002E-2</v>
      </c>
      <c r="K1472" t="e">
        <f>VLOOKUP(A1472,Channel_xs_widths!$D$2:$E$279,2,FALSE)</f>
        <v>#N/A</v>
      </c>
      <c r="Q1472" s="5"/>
      <c r="R1472" s="3"/>
      <c r="U1472" s="16"/>
      <c r="V1472" s="2"/>
      <c r="W1472" s="5"/>
      <c r="AB1472" s="3"/>
      <c r="AC1472" s="2"/>
      <c r="AD1472" s="2"/>
    </row>
    <row r="1473" spans="1:30">
      <c r="A1473" s="5">
        <v>27866.420999999998</v>
      </c>
      <c r="B1473" s="3">
        <v>-890.13343599999996</v>
      </c>
      <c r="F1473" s="2">
        <v>-121.985162</v>
      </c>
      <c r="G1473" s="2">
        <v>36.762889999999999</v>
      </c>
      <c r="H1473" s="3">
        <v>27903.798244000001</v>
      </c>
      <c r="I1473" s="3">
        <v>322.69615299999998</v>
      </c>
      <c r="J1473">
        <v>4.2955E-2</v>
      </c>
      <c r="K1473" t="e">
        <f>VLOOKUP(A1473,Channel_xs_widths!$D$2:$E$279,2,FALSE)</f>
        <v>#N/A</v>
      </c>
      <c r="Q1473" s="5"/>
      <c r="R1473" s="3"/>
      <c r="U1473" s="16"/>
      <c r="V1473" s="2"/>
      <c r="W1473" s="5"/>
      <c r="AB1473" s="3"/>
      <c r="AC1473" s="2"/>
      <c r="AD1473" s="2"/>
    </row>
    <row r="1474" spans="1:30">
      <c r="A1474" s="5">
        <v>27874.734100000001</v>
      </c>
      <c r="B1474" s="3">
        <v>-890.16633100000001</v>
      </c>
      <c r="F1474" s="2">
        <v>-121.98521700000001</v>
      </c>
      <c r="G1474" s="2">
        <v>36.762949999999996</v>
      </c>
      <c r="H1474" s="3">
        <v>27912.111437</v>
      </c>
      <c r="I1474" s="3">
        <v>322.696234</v>
      </c>
      <c r="J1474">
        <v>1.1741E-2</v>
      </c>
      <c r="K1474" t="e">
        <f>VLOOKUP(A1474,Channel_xs_widths!$D$2:$E$279,2,FALSE)</f>
        <v>#N/A</v>
      </c>
      <c r="Q1474" s="5"/>
      <c r="R1474" s="3"/>
      <c r="U1474" s="16"/>
      <c r="V1474" s="2"/>
      <c r="W1474" s="5"/>
      <c r="AB1474" s="3"/>
      <c r="AC1474" s="2"/>
      <c r="AD1474" s="2"/>
    </row>
    <row r="1475" spans="1:30">
      <c r="A1475" s="5">
        <v>27912.143199999999</v>
      </c>
      <c r="B1475" s="3">
        <v>-890.670252</v>
      </c>
      <c r="F1475" s="2">
        <v>-121.985468</v>
      </c>
      <c r="G1475" s="2">
        <v>36.763219999999997</v>
      </c>
      <c r="H1475" s="3">
        <v>27949.523875999999</v>
      </c>
      <c r="I1475" s="3">
        <v>322.69638300000003</v>
      </c>
      <c r="J1475">
        <v>1.5415999999999999E-2</v>
      </c>
      <c r="K1475" t="e">
        <f>VLOOKUP(A1475,Channel_xs_widths!$D$2:$E$279,2,FALSE)</f>
        <v>#N/A</v>
      </c>
      <c r="Q1475" s="5"/>
      <c r="R1475" s="3"/>
      <c r="U1475" s="16"/>
      <c r="V1475" s="2"/>
      <c r="W1475" s="5"/>
      <c r="AB1475" s="3"/>
      <c r="AC1475" s="2"/>
      <c r="AD1475" s="2"/>
    </row>
    <row r="1476" spans="1:30">
      <c r="A1476" s="5">
        <v>27916.2997</v>
      </c>
      <c r="B1476" s="3">
        <v>-890.80710899999997</v>
      </c>
      <c r="F1476" s="2">
        <v>-121.985496</v>
      </c>
      <c r="G1476" s="2">
        <v>36.763249999999999</v>
      </c>
      <c r="H1476" s="3">
        <v>27953.682686</v>
      </c>
      <c r="I1476" s="3">
        <v>322.69651900000002</v>
      </c>
      <c r="J1476">
        <v>1.9980999999999999E-2</v>
      </c>
      <c r="K1476" t="e">
        <f>VLOOKUP(A1476,Channel_xs_widths!$D$2:$E$279,2,FALSE)</f>
        <v>#N/A</v>
      </c>
      <c r="Q1476" s="5"/>
      <c r="R1476" s="3"/>
      <c r="U1476" s="16"/>
      <c r="V1476" s="2"/>
      <c r="W1476" s="5"/>
      <c r="AB1476" s="3"/>
      <c r="AC1476" s="2"/>
      <c r="AD1476" s="2"/>
    </row>
    <row r="1477" spans="1:30">
      <c r="A1477" s="5">
        <v>27949.552199999998</v>
      </c>
      <c r="B1477" s="3">
        <v>-891.41770399999996</v>
      </c>
      <c r="F1477" s="2">
        <v>-121.98571800000001</v>
      </c>
      <c r="G1477" s="2">
        <v>36.763489999999997</v>
      </c>
      <c r="H1477" s="3">
        <v>27986.940730999999</v>
      </c>
      <c r="I1477" s="3">
        <v>322.696641</v>
      </c>
      <c r="J1477">
        <v>2.1253000000000001E-2</v>
      </c>
      <c r="K1477">
        <f>VLOOKUP(A1477,Channel_xs_widths!$D$2:$E$279,2,FALSE)</f>
        <v>371.16327885999999</v>
      </c>
      <c r="Q1477" s="5"/>
      <c r="R1477" s="3"/>
      <c r="U1477" s="16"/>
      <c r="V1477" s="2"/>
      <c r="W1477" s="5"/>
      <c r="AB1477" s="3"/>
      <c r="AC1477" s="2"/>
      <c r="AD1477" s="2"/>
    </row>
    <row r="1478" spans="1:30">
      <c r="A1478" s="5">
        <v>27966.178400000001</v>
      </c>
      <c r="B1478" s="3">
        <v>-891.86718099999996</v>
      </c>
      <c r="F1478" s="2">
        <v>-121.985829</v>
      </c>
      <c r="G1478" s="2">
        <v>36.763610999999997</v>
      </c>
      <c r="H1478" s="3">
        <v>28003.573011</v>
      </c>
      <c r="I1478" s="3">
        <v>322.69680299999999</v>
      </c>
      <c r="J1478">
        <v>2.2123E-2</v>
      </c>
      <c r="K1478" t="e">
        <f>VLOOKUP(A1478,Channel_xs_widths!$D$2:$E$279,2,FALSE)</f>
        <v>#N/A</v>
      </c>
      <c r="Q1478" s="5"/>
      <c r="R1478" s="3"/>
      <c r="U1478" s="16"/>
      <c r="V1478" s="2"/>
      <c r="W1478" s="5"/>
      <c r="AB1478" s="3"/>
      <c r="AC1478" s="2"/>
      <c r="AD1478" s="2"/>
    </row>
    <row r="1479" spans="1:30">
      <c r="A1479" s="5">
        <v>27986.9611</v>
      </c>
      <c r="B1479" s="3">
        <v>-892.24528499999997</v>
      </c>
      <c r="F1479" s="2">
        <v>-121.985969</v>
      </c>
      <c r="G1479" s="2">
        <v>36.763761000000002</v>
      </c>
      <c r="H1479" s="3">
        <v>28024.359194000001</v>
      </c>
      <c r="I1479" s="3">
        <v>322.69692500000002</v>
      </c>
      <c r="J1479">
        <v>2.0445000000000001E-2</v>
      </c>
      <c r="K1479" t="e">
        <f>VLOOKUP(A1479,Channel_xs_widths!$D$2:$E$279,2,FALSE)</f>
        <v>#N/A</v>
      </c>
      <c r="Q1479" s="5"/>
      <c r="R1479" s="3"/>
      <c r="U1479" s="16"/>
      <c r="V1479" s="2"/>
      <c r="W1479" s="5"/>
      <c r="AB1479" s="3"/>
      <c r="AC1479" s="2"/>
      <c r="AD1479" s="2"/>
    </row>
    <row r="1480" spans="1:30">
      <c r="A1480" s="5">
        <v>27999.430799999998</v>
      </c>
      <c r="B1480" s="3">
        <v>-892.54703800000004</v>
      </c>
      <c r="F1480" s="2">
        <v>-121.986052</v>
      </c>
      <c r="G1480" s="2">
        <v>36.763851000000003</v>
      </c>
      <c r="H1480" s="3">
        <v>28036.832483999999</v>
      </c>
      <c r="I1480" s="3">
        <v>322.69703299999998</v>
      </c>
      <c r="J1480">
        <v>2.1569000000000001E-2</v>
      </c>
      <c r="K1480" t="e">
        <f>VLOOKUP(A1480,Channel_xs_widths!$D$2:$E$279,2,FALSE)</f>
        <v>#N/A</v>
      </c>
      <c r="Q1480" s="5"/>
      <c r="R1480" s="3"/>
      <c r="U1480" s="16"/>
      <c r="V1480" s="2"/>
      <c r="W1480" s="5"/>
      <c r="AB1480" s="3"/>
      <c r="AC1480" s="2"/>
      <c r="AD1480" s="2"/>
    </row>
    <row r="1481" spans="1:30">
      <c r="A1481" s="5">
        <v>28013.526099999999</v>
      </c>
      <c r="B1481" s="3">
        <v>-892.81825800000001</v>
      </c>
      <c r="F1481" s="2">
        <v>-121.986163</v>
      </c>
      <c r="G1481" s="2">
        <v>36.763941000000003</v>
      </c>
      <c r="H1481" s="3">
        <v>28050.930391000002</v>
      </c>
      <c r="I1481" s="3">
        <v>314.57442700000001</v>
      </c>
      <c r="J1481">
        <v>1.4437999999999999E-2</v>
      </c>
      <c r="K1481" t="e">
        <f>VLOOKUP(A1481,Channel_xs_widths!$D$2:$E$279,2,FALSE)</f>
        <v>#N/A</v>
      </c>
      <c r="Q1481" s="5"/>
      <c r="R1481" s="3"/>
      <c r="U1481" s="16"/>
      <c r="V1481" s="2"/>
      <c r="W1481" s="5"/>
      <c r="AB1481" s="3"/>
      <c r="AC1481" s="2"/>
      <c r="AD1481" s="2"/>
    </row>
    <row r="1482" spans="1:30">
      <c r="A1482" s="5">
        <v>28027.6214</v>
      </c>
      <c r="B1482" s="3">
        <v>-892.95406100000002</v>
      </c>
      <c r="F1482" s="2">
        <v>-121.98627500000001</v>
      </c>
      <c r="G1482" s="2">
        <v>36.764031000000003</v>
      </c>
      <c r="H1482" s="3">
        <v>28065.026333999998</v>
      </c>
      <c r="I1482" s="3">
        <v>314.57452599999999</v>
      </c>
      <c r="J1482">
        <v>1.4925000000000001E-2</v>
      </c>
      <c r="K1482" t="e">
        <f>VLOOKUP(A1482,Channel_xs_widths!$D$2:$E$279,2,FALSE)</f>
        <v>#N/A</v>
      </c>
      <c r="Q1482" s="5"/>
      <c r="R1482" s="3"/>
      <c r="U1482" s="16"/>
      <c r="V1482" s="2"/>
      <c r="W1482" s="5"/>
      <c r="AB1482" s="3"/>
      <c r="AC1482" s="2"/>
      <c r="AD1482" s="2"/>
    </row>
    <row r="1483" spans="1:30">
      <c r="A1483" s="5">
        <v>28055.811900000001</v>
      </c>
      <c r="B1483" s="3">
        <v>-893.44938200000001</v>
      </c>
      <c r="F1483" s="2">
        <v>-121.986497</v>
      </c>
      <c r="G1483" s="2">
        <v>36.764211000000003</v>
      </c>
      <c r="H1483" s="3">
        <v>28093.221237999998</v>
      </c>
      <c r="I1483" s="3">
        <v>314.57467500000001</v>
      </c>
      <c r="J1483">
        <v>2.1821E-2</v>
      </c>
      <c r="K1483" t="e">
        <f>VLOOKUP(A1483,Channel_xs_widths!$D$2:$E$279,2,FALSE)</f>
        <v>#N/A</v>
      </c>
      <c r="Q1483" s="5"/>
      <c r="R1483" s="3"/>
      <c r="U1483" s="16"/>
      <c r="V1483" s="2"/>
      <c r="W1483" s="5"/>
      <c r="AB1483" s="3"/>
      <c r="AC1483" s="2"/>
      <c r="AD1483" s="2"/>
    </row>
    <row r="1484" spans="1:30">
      <c r="A1484" s="5">
        <v>28069.907200000001</v>
      </c>
      <c r="B1484" s="3">
        <v>-893.87676999999996</v>
      </c>
      <c r="F1484" s="2">
        <v>-121.986609</v>
      </c>
      <c r="G1484" s="2">
        <v>36.764302000000001</v>
      </c>
      <c r="H1484" s="3">
        <v>28107.322980000001</v>
      </c>
      <c r="I1484" s="3">
        <v>314.57482399999998</v>
      </c>
      <c r="J1484">
        <v>3.2689999999999997E-2</v>
      </c>
      <c r="K1484" t="e">
        <f>VLOOKUP(A1484,Channel_xs_widths!$D$2:$E$279,2,FALSE)</f>
        <v>#N/A</v>
      </c>
      <c r="Q1484" s="5"/>
      <c r="R1484" s="3"/>
      <c r="U1484" s="16"/>
      <c r="V1484" s="2"/>
      <c r="W1484" s="5"/>
      <c r="AB1484" s="3"/>
      <c r="AC1484" s="2"/>
      <c r="AD1484" s="2"/>
    </row>
    <row r="1485" spans="1:30">
      <c r="A1485" s="5">
        <v>28084.002400000001</v>
      </c>
      <c r="B1485" s="3">
        <v>-894.37093100000004</v>
      </c>
      <c r="F1485" s="2">
        <v>-121.98672000000001</v>
      </c>
      <c r="G1485" s="2">
        <v>36.764392000000001</v>
      </c>
      <c r="H1485" s="3">
        <v>28121.426895000001</v>
      </c>
      <c r="I1485" s="3">
        <v>314.57492300000001</v>
      </c>
      <c r="J1485">
        <v>3.8295000000000003E-2</v>
      </c>
      <c r="K1485" t="e">
        <f>VLOOKUP(A1485,Channel_xs_widths!$D$2:$E$279,2,FALSE)</f>
        <v>#N/A</v>
      </c>
      <c r="Q1485" s="5"/>
      <c r="R1485" s="3"/>
      <c r="U1485" s="16"/>
      <c r="V1485" s="2"/>
      <c r="W1485" s="5"/>
      <c r="AB1485" s="3"/>
      <c r="AC1485" s="2"/>
      <c r="AD1485" s="2"/>
    </row>
    <row r="1486" spans="1:30">
      <c r="A1486" s="5">
        <v>28104.231500000002</v>
      </c>
      <c r="B1486" s="3">
        <v>-895.19123300000001</v>
      </c>
      <c r="F1486" s="2">
        <v>-121.986754</v>
      </c>
      <c r="G1486" s="2">
        <v>36.764572000000001</v>
      </c>
      <c r="H1486" s="3">
        <v>28141.672575000001</v>
      </c>
      <c r="I1486" s="3">
        <v>350.701729</v>
      </c>
      <c r="J1486">
        <v>2.1745E-2</v>
      </c>
      <c r="K1486" t="e">
        <f>VLOOKUP(A1486,Channel_xs_widths!$D$2:$E$279,2,FALSE)</f>
        <v>#N/A</v>
      </c>
      <c r="Q1486" s="5"/>
      <c r="R1486" s="3"/>
      <c r="U1486" s="16"/>
      <c r="V1486" s="2"/>
      <c r="W1486" s="5"/>
      <c r="AB1486" s="3"/>
      <c r="AC1486" s="2"/>
      <c r="AD1486" s="2"/>
    </row>
    <row r="1487" spans="1:30">
      <c r="A1487" s="5">
        <v>28134.575099999998</v>
      </c>
      <c r="B1487" s="3">
        <v>-895.47061900000006</v>
      </c>
      <c r="F1487" s="2">
        <v>-121.986806</v>
      </c>
      <c r="G1487" s="2">
        <v>36.764842000000002</v>
      </c>
      <c r="H1487" s="3">
        <v>28172.017443000001</v>
      </c>
      <c r="I1487" s="3">
        <v>350.701776</v>
      </c>
      <c r="J1487">
        <v>7.326E-3</v>
      </c>
      <c r="K1487" t="e">
        <f>VLOOKUP(A1487,Channel_xs_widths!$D$2:$E$279,2,FALSE)</f>
        <v>#N/A</v>
      </c>
      <c r="Q1487" s="5"/>
      <c r="R1487" s="3"/>
      <c r="U1487" s="16"/>
      <c r="V1487" s="2"/>
      <c r="W1487" s="5"/>
      <c r="AB1487" s="3"/>
      <c r="AC1487" s="2"/>
      <c r="AD1487" s="2"/>
    </row>
    <row r="1488" spans="1:30">
      <c r="A1488" s="5">
        <v>28149.746899999998</v>
      </c>
      <c r="B1488" s="3">
        <v>-895.52465800000004</v>
      </c>
      <c r="F1488" s="2">
        <v>-121.986831</v>
      </c>
      <c r="G1488" s="2">
        <v>36.764977999999999</v>
      </c>
      <c r="H1488" s="3">
        <v>28187.189329000001</v>
      </c>
      <c r="I1488" s="3">
        <v>350.701819</v>
      </c>
      <c r="J1488">
        <v>1.508E-3</v>
      </c>
      <c r="K1488">
        <f>VLOOKUP(A1488,Channel_xs_widths!$D$2:$E$279,2,FALSE)</f>
        <v>377.47438600100003</v>
      </c>
      <c r="Q1488" s="5"/>
      <c r="R1488" s="3"/>
      <c r="U1488" s="16"/>
      <c r="V1488" s="2"/>
      <c r="W1488" s="5"/>
      <c r="AB1488" s="3"/>
      <c r="AC1488" s="2"/>
      <c r="AD1488" s="2"/>
    </row>
    <row r="1489" spans="1:30">
      <c r="A1489" s="5">
        <v>28164.918600000001</v>
      </c>
      <c r="B1489" s="3">
        <v>-895.51638600000001</v>
      </c>
      <c r="F1489" s="2">
        <v>-121.986857</v>
      </c>
      <c r="G1489" s="2">
        <v>36.765112999999999</v>
      </c>
      <c r="H1489" s="3">
        <v>28202.361121000002</v>
      </c>
      <c r="I1489" s="3">
        <v>350.70184799999998</v>
      </c>
      <c r="J1489">
        <v>1.7603000000000001E-2</v>
      </c>
      <c r="K1489" t="e">
        <f>VLOOKUP(A1489,Channel_xs_widths!$D$2:$E$279,2,FALSE)</f>
        <v>#N/A</v>
      </c>
      <c r="Q1489" s="5"/>
      <c r="R1489" s="3"/>
      <c r="U1489" s="16"/>
      <c r="V1489" s="2"/>
      <c r="W1489" s="5"/>
      <c r="AB1489" s="3"/>
      <c r="AC1489" s="2"/>
      <c r="AD1489" s="2"/>
    </row>
    <row r="1490" spans="1:30">
      <c r="A1490" s="5">
        <v>28195.262200000001</v>
      </c>
      <c r="B1490" s="3">
        <v>-896.32585300000005</v>
      </c>
      <c r="F1490" s="2">
        <v>-121.986908</v>
      </c>
      <c r="G1490" s="2">
        <v>36.765383</v>
      </c>
      <c r="H1490" s="3">
        <v>28232.715495</v>
      </c>
      <c r="I1490" s="3">
        <v>350.70189099999999</v>
      </c>
      <c r="J1490">
        <v>1.8874999999999999E-2</v>
      </c>
      <c r="K1490" t="e">
        <f>VLOOKUP(A1490,Channel_xs_widths!$D$2:$E$279,2,FALSE)</f>
        <v>#N/A</v>
      </c>
      <c r="Q1490" s="5"/>
      <c r="R1490" s="3"/>
      <c r="U1490" s="16"/>
      <c r="V1490" s="2"/>
      <c r="W1490" s="5"/>
      <c r="AB1490" s="3"/>
      <c r="AC1490" s="2"/>
      <c r="AD1490" s="2"/>
    </row>
    <row r="1491" spans="1:30">
      <c r="A1491" s="5">
        <v>28215.491300000002</v>
      </c>
      <c r="B1491" s="3">
        <v>-896.47094700000002</v>
      </c>
      <c r="F1491" s="2">
        <v>-121.986943</v>
      </c>
      <c r="G1491" s="2">
        <v>36.765563</v>
      </c>
      <c r="H1491" s="3">
        <v>28252.945067000001</v>
      </c>
      <c r="I1491" s="3">
        <v>350.70193899999998</v>
      </c>
      <c r="J1491">
        <v>4.1120000000000002E-3</v>
      </c>
      <c r="K1491" t="e">
        <f>VLOOKUP(A1491,Channel_xs_widths!$D$2:$E$279,2,FALSE)</f>
        <v>#N/A</v>
      </c>
      <c r="Q1491" s="5"/>
      <c r="R1491" s="3"/>
      <c r="U1491" s="16"/>
      <c r="V1491" s="2"/>
      <c r="W1491" s="5"/>
      <c r="AB1491" s="3"/>
      <c r="AC1491" s="2"/>
      <c r="AD1491" s="2"/>
    </row>
    <row r="1492" spans="1:30">
      <c r="A1492" s="5">
        <v>28227.484499999999</v>
      </c>
      <c r="B1492" s="3">
        <v>-896.45834000000002</v>
      </c>
      <c r="F1492" s="2">
        <v>-121.98701699999999</v>
      </c>
      <c r="G1492" s="2">
        <v>36.765653</v>
      </c>
      <c r="H1492" s="3">
        <v>28264.938260999999</v>
      </c>
      <c r="I1492" s="3">
        <v>325.87130100000002</v>
      </c>
      <c r="J1492">
        <v>1.6625000000000001E-2</v>
      </c>
      <c r="K1492" t="e">
        <f>VLOOKUP(A1492,Channel_xs_widths!$D$2:$E$279,2,FALSE)</f>
        <v>#N/A</v>
      </c>
      <c r="Q1492" s="5"/>
      <c r="R1492" s="3"/>
      <c r="U1492" s="16"/>
      <c r="V1492" s="2"/>
      <c r="W1492" s="5"/>
      <c r="AB1492" s="3"/>
      <c r="AC1492" s="2"/>
      <c r="AD1492" s="2"/>
    </row>
    <row r="1493" spans="1:30">
      <c r="A1493" s="5">
        <v>28251.470799999999</v>
      </c>
      <c r="B1493" s="3">
        <v>-897.06911200000002</v>
      </c>
      <c r="F1493" s="2">
        <v>-121.987165</v>
      </c>
      <c r="G1493" s="2">
        <v>36.765833999999998</v>
      </c>
      <c r="H1493" s="3">
        <v>28288.932399000001</v>
      </c>
      <c r="I1493" s="3">
        <v>325.87141300000002</v>
      </c>
      <c r="J1493">
        <v>1.9316E-2</v>
      </c>
      <c r="K1493" t="e">
        <f>VLOOKUP(A1493,Channel_xs_widths!$D$2:$E$279,2,FALSE)</f>
        <v>#N/A</v>
      </c>
      <c r="Q1493" s="5"/>
      <c r="R1493" s="3"/>
      <c r="U1493" s="16"/>
      <c r="V1493" s="2"/>
      <c r="W1493" s="5"/>
      <c r="AB1493" s="3"/>
      <c r="AC1493" s="2"/>
      <c r="AD1493" s="2"/>
    </row>
    <row r="1494" spans="1:30">
      <c r="A1494" s="5">
        <v>28263.464</v>
      </c>
      <c r="B1494" s="3">
        <v>-897.15332000000001</v>
      </c>
      <c r="F1494" s="2">
        <v>-121.987239</v>
      </c>
      <c r="G1494" s="2">
        <v>36.765923999999998</v>
      </c>
      <c r="H1494" s="3">
        <v>28300.925869999999</v>
      </c>
      <c r="I1494" s="3">
        <v>325.87152400000002</v>
      </c>
      <c r="J1494">
        <v>1.8294999999999999E-2</v>
      </c>
      <c r="K1494" t="e">
        <f>VLOOKUP(A1494,Channel_xs_widths!$D$2:$E$279,2,FALSE)</f>
        <v>#N/A</v>
      </c>
      <c r="Q1494" s="5"/>
      <c r="R1494" s="3"/>
      <c r="U1494" s="16"/>
      <c r="V1494" s="2"/>
      <c r="W1494" s="5"/>
      <c r="AB1494" s="3"/>
      <c r="AC1494" s="2"/>
      <c r="AD1494" s="2"/>
    </row>
    <row r="1495" spans="1:30">
      <c r="A1495" s="5">
        <v>28299.443500000001</v>
      </c>
      <c r="B1495" s="3">
        <v>-897.94677100000001</v>
      </c>
      <c r="F1495" s="2">
        <v>-121.98746199999999</v>
      </c>
      <c r="G1495" s="2">
        <v>36.766193999999999</v>
      </c>
      <c r="H1495" s="3">
        <v>28336.914117</v>
      </c>
      <c r="I1495" s="3">
        <v>325.87167299999999</v>
      </c>
      <c r="J1495">
        <v>1.7534999999999999E-2</v>
      </c>
      <c r="K1495" t="e">
        <f>VLOOKUP(A1495,Channel_xs_widths!$D$2:$E$279,2,FALSE)</f>
        <v>#N/A</v>
      </c>
      <c r="Q1495" s="5"/>
      <c r="R1495" s="3"/>
      <c r="U1495" s="16"/>
      <c r="V1495" s="2"/>
      <c r="W1495" s="5"/>
      <c r="AB1495" s="3"/>
      <c r="AC1495" s="2"/>
      <c r="AD1495" s="2"/>
    </row>
    <row r="1496" spans="1:30">
      <c r="A1496" s="5">
        <v>28305.4401</v>
      </c>
      <c r="B1496" s="3">
        <v>-897.88937399999998</v>
      </c>
      <c r="F1496" s="2">
        <v>-121.987499</v>
      </c>
      <c r="G1496" s="2">
        <v>36.766238999999999</v>
      </c>
      <c r="H1496" s="3">
        <v>28342.910971000001</v>
      </c>
      <c r="I1496" s="3">
        <v>325.871804</v>
      </c>
      <c r="J1496">
        <v>1.2383999999999999E-2</v>
      </c>
      <c r="K1496" t="e">
        <f>VLOOKUP(A1496,Channel_xs_widths!$D$2:$E$279,2,FALSE)</f>
        <v>#N/A</v>
      </c>
      <c r="Q1496" s="5"/>
      <c r="R1496" s="3"/>
      <c r="U1496" s="16"/>
      <c r="V1496" s="2"/>
      <c r="W1496" s="5"/>
      <c r="AB1496" s="3"/>
      <c r="AC1496" s="2"/>
      <c r="AD1496" s="2"/>
    </row>
    <row r="1497" spans="1:30">
      <c r="A1497" s="5">
        <v>28323.429800000002</v>
      </c>
      <c r="B1497" s="3">
        <v>-898.24381500000004</v>
      </c>
      <c r="F1497" s="2">
        <v>-121.98761</v>
      </c>
      <c r="G1497" s="2">
        <v>36.766373999999999</v>
      </c>
      <c r="H1497" s="3">
        <v>28360.904193999999</v>
      </c>
      <c r="I1497" s="3">
        <v>325.87187799999998</v>
      </c>
      <c r="J1497">
        <v>5.2779999999999997E-3</v>
      </c>
      <c r="K1497" t="e">
        <f>VLOOKUP(A1497,Channel_xs_widths!$D$2:$E$279,2,FALSE)</f>
        <v>#N/A</v>
      </c>
      <c r="Q1497" s="5"/>
      <c r="R1497" s="3"/>
      <c r="U1497" s="16"/>
      <c r="V1497" s="2"/>
      <c r="W1497" s="5"/>
      <c r="AB1497" s="3"/>
      <c r="AC1497" s="2"/>
      <c r="AD1497" s="2"/>
    </row>
    <row r="1498" spans="1:30">
      <c r="A1498" s="5">
        <v>28333.505000000001</v>
      </c>
      <c r="B1498" s="3">
        <v>-898.03750600000001</v>
      </c>
      <c r="F1498" s="2">
        <v>-121.987624</v>
      </c>
      <c r="G1498" s="2">
        <v>36.766464999999997</v>
      </c>
      <c r="H1498" s="3">
        <v>28370.981505</v>
      </c>
      <c r="I1498" s="3">
        <v>352.31370099999998</v>
      </c>
      <c r="J1498">
        <v>6.2245000000000002E-2</v>
      </c>
      <c r="K1498">
        <f>VLOOKUP(A1498,Channel_xs_widths!$D$2:$E$279,2,FALSE)</f>
        <v>317.50100807899997</v>
      </c>
      <c r="Q1498" s="5"/>
      <c r="R1498" s="3"/>
      <c r="U1498" s="16"/>
      <c r="V1498" s="2"/>
      <c r="W1498" s="5"/>
      <c r="AB1498" s="3"/>
      <c r="AC1498" s="2"/>
      <c r="AD1498" s="2"/>
    </row>
    <row r="1499" spans="1:30">
      <c r="A1499" s="5">
        <v>28363.730599999999</v>
      </c>
      <c r="B1499" s="3">
        <v>-900.75231900000006</v>
      </c>
      <c r="F1499" s="2">
        <v>-121.987666</v>
      </c>
      <c r="G1499" s="2">
        <v>36.766734999999997</v>
      </c>
      <c r="H1499" s="3">
        <v>28401.328777999999</v>
      </c>
      <c r="I1499" s="3">
        <v>352.31373200000002</v>
      </c>
      <c r="J1499">
        <v>6.8168999999999993E-2</v>
      </c>
      <c r="K1499" t="e">
        <f>VLOOKUP(A1499,Channel_xs_widths!$D$2:$E$279,2,FALSE)</f>
        <v>#N/A</v>
      </c>
      <c r="Q1499" s="5"/>
      <c r="R1499" s="3"/>
      <c r="U1499" s="16"/>
      <c r="V1499" s="2"/>
      <c r="W1499" s="5"/>
      <c r="AB1499" s="3"/>
      <c r="AC1499" s="2"/>
      <c r="AD1499" s="2"/>
    </row>
    <row r="1500" spans="1:30">
      <c r="A1500" s="5">
        <v>28393.956200000001</v>
      </c>
      <c r="B1500" s="3">
        <v>-902.15838599999995</v>
      </c>
      <c r="F1500" s="2">
        <v>-121.987708</v>
      </c>
      <c r="G1500" s="2">
        <v>36.767004999999997</v>
      </c>
      <c r="H1500" s="3">
        <v>28431.587061999999</v>
      </c>
      <c r="I1500" s="3">
        <v>352.31377800000001</v>
      </c>
      <c r="J1500">
        <v>4.2828999999999999E-2</v>
      </c>
      <c r="K1500" t="e">
        <f>VLOOKUP(A1500,Channel_xs_widths!$D$2:$E$279,2,FALSE)</f>
        <v>#N/A</v>
      </c>
      <c r="Q1500" s="5"/>
      <c r="R1500" s="3"/>
      <c r="U1500" s="16"/>
      <c r="V1500" s="2"/>
      <c r="W1500" s="5"/>
      <c r="AB1500" s="3"/>
      <c r="AC1500" s="2"/>
      <c r="AD1500" s="2"/>
    </row>
    <row r="1501" spans="1:30">
      <c r="A1501" s="5">
        <v>28404.0314</v>
      </c>
      <c r="B1501" s="3">
        <v>-902.47835299999997</v>
      </c>
      <c r="F1501" s="2">
        <v>-121.98772200000001</v>
      </c>
      <c r="G1501" s="2">
        <v>36.767094999999998</v>
      </c>
      <c r="H1501" s="3">
        <v>28441.667341</v>
      </c>
      <c r="I1501" s="3">
        <v>352.31380899999999</v>
      </c>
      <c r="J1501">
        <v>4.0731000000000003E-2</v>
      </c>
      <c r="K1501" t="e">
        <f>VLOOKUP(A1501,Channel_xs_widths!$D$2:$E$279,2,FALSE)</f>
        <v>#N/A</v>
      </c>
      <c r="Q1501" s="5"/>
      <c r="R1501" s="3"/>
      <c r="U1501" s="16"/>
      <c r="V1501" s="2"/>
      <c r="W1501" s="5"/>
      <c r="AB1501" s="3"/>
      <c r="AC1501" s="2"/>
      <c r="AD1501" s="2"/>
    </row>
    <row r="1502" spans="1:30">
      <c r="A1502" s="5">
        <v>28424.8184</v>
      </c>
      <c r="B1502" s="3">
        <v>-903.41543100000001</v>
      </c>
      <c r="F1502" s="2">
        <v>-121.987785</v>
      </c>
      <c r="G1502" s="2">
        <v>36.767276000000003</v>
      </c>
      <c r="H1502" s="3">
        <v>28462.475437000001</v>
      </c>
      <c r="I1502" s="3">
        <v>343.54484500000001</v>
      </c>
      <c r="J1502">
        <v>4.1475999999999999E-2</v>
      </c>
      <c r="K1502" t="e">
        <f>VLOOKUP(A1502,Channel_xs_widths!$D$2:$E$279,2,FALSE)</f>
        <v>#N/A</v>
      </c>
      <c r="Q1502" s="5"/>
      <c r="R1502" s="3"/>
      <c r="U1502" s="16"/>
      <c r="V1502" s="2"/>
      <c r="W1502" s="5"/>
      <c r="AB1502" s="3"/>
      <c r="AC1502" s="2"/>
      <c r="AD1502" s="2"/>
    </row>
    <row r="1503" spans="1:30">
      <c r="A1503" s="5">
        <v>28440.408599999999</v>
      </c>
      <c r="B1503" s="3">
        <v>-903.987122</v>
      </c>
      <c r="F1503" s="2">
        <v>-121.98783299999999</v>
      </c>
      <c r="G1503" s="2">
        <v>36.767411000000003</v>
      </c>
      <c r="H1503" s="3">
        <v>28478.076152000001</v>
      </c>
      <c r="I1503" s="3">
        <v>343.54490700000002</v>
      </c>
      <c r="J1503">
        <v>2.4473000000000002E-2</v>
      </c>
      <c r="K1503" t="e">
        <f>VLOOKUP(A1503,Channel_xs_widths!$D$2:$E$279,2,FALSE)</f>
        <v>#N/A</v>
      </c>
      <c r="Q1503" s="5"/>
      <c r="R1503" s="3"/>
      <c r="U1503" s="16"/>
      <c r="V1503" s="2"/>
      <c r="W1503" s="5"/>
      <c r="AB1503" s="3"/>
      <c r="AC1503" s="2"/>
      <c r="AD1503" s="2"/>
    </row>
    <row r="1504" spans="1:30">
      <c r="A1504" s="5">
        <v>28455.998899999999</v>
      </c>
      <c r="B1504" s="3">
        <v>-904.17851900000005</v>
      </c>
      <c r="F1504" s="2">
        <v>-121.987881</v>
      </c>
      <c r="G1504" s="2">
        <v>36.767546000000003</v>
      </c>
      <c r="H1504" s="3">
        <v>28493.667561999999</v>
      </c>
      <c r="I1504" s="3">
        <v>343.54496</v>
      </c>
      <c r="J1504">
        <v>3.1433999999999997E-2</v>
      </c>
      <c r="K1504" t="e">
        <f>VLOOKUP(A1504,Channel_xs_widths!$D$2:$E$279,2,FALSE)</f>
        <v>#N/A</v>
      </c>
      <c r="Q1504" s="5"/>
      <c r="R1504" s="3"/>
      <c r="U1504" s="16"/>
      <c r="V1504" s="2"/>
      <c r="W1504" s="5"/>
      <c r="AB1504" s="3"/>
      <c r="AC1504" s="2"/>
      <c r="AD1504" s="2"/>
    </row>
    <row r="1505" spans="1:30">
      <c r="A1505" s="5">
        <v>28476.785800000001</v>
      </c>
      <c r="B1505" s="3">
        <v>-905.13061500000003</v>
      </c>
      <c r="F1505" s="2">
        <v>-121.987944</v>
      </c>
      <c r="G1505" s="2">
        <v>36.767726000000003</v>
      </c>
      <c r="H1505" s="3">
        <v>28514.476331000002</v>
      </c>
      <c r="I1505" s="3">
        <v>343.54502300000001</v>
      </c>
      <c r="J1505">
        <v>4.6117999999999999E-2</v>
      </c>
      <c r="K1505" t="e">
        <f>VLOOKUP(A1505,Channel_xs_widths!$D$2:$E$279,2,FALSE)</f>
        <v>#N/A</v>
      </c>
      <c r="Q1505" s="5"/>
      <c r="R1505" s="3"/>
      <c r="U1505" s="16"/>
      <c r="V1505" s="2"/>
      <c r="W1505" s="5"/>
      <c r="AB1505" s="3"/>
      <c r="AC1505" s="2"/>
      <c r="AD1505" s="2"/>
    </row>
    <row r="1506" spans="1:30">
      <c r="A1506" s="5">
        <v>28486.784199999998</v>
      </c>
      <c r="B1506" s="3">
        <v>-905.59828700000003</v>
      </c>
      <c r="F1506" s="2">
        <v>-121.987944</v>
      </c>
      <c r="G1506" s="2">
        <v>36.767816000000003</v>
      </c>
      <c r="H1506" s="3">
        <v>28524.485634000001</v>
      </c>
      <c r="I1506" s="3">
        <v>359.39416999999997</v>
      </c>
      <c r="J1506">
        <v>7.9500000000000005E-3</v>
      </c>
      <c r="K1506" t="e">
        <f>VLOOKUP(A1506,Channel_xs_widths!$D$2:$E$279,2,FALSE)</f>
        <v>#N/A</v>
      </c>
      <c r="Q1506" s="5"/>
      <c r="R1506" s="3"/>
      <c r="U1506" s="16"/>
      <c r="V1506" s="2"/>
      <c r="W1506" s="5"/>
      <c r="AB1506" s="3"/>
      <c r="AC1506" s="2"/>
      <c r="AD1506" s="2"/>
    </row>
    <row r="1507" spans="1:30">
      <c r="A1507" s="5">
        <v>28516.779299999998</v>
      </c>
      <c r="B1507" s="3">
        <v>-905.44854699999996</v>
      </c>
      <c r="F1507" s="2">
        <v>-121.987944</v>
      </c>
      <c r="G1507" s="2">
        <v>36.768087000000001</v>
      </c>
      <c r="H1507" s="3">
        <v>28554.481124000002</v>
      </c>
      <c r="I1507" s="3">
        <v>359.39416699999998</v>
      </c>
      <c r="J1507">
        <v>1.2963000000000001E-2</v>
      </c>
      <c r="K1507" t="e">
        <f>VLOOKUP(A1507,Channel_xs_widths!$D$2:$E$279,2,FALSE)</f>
        <v>#N/A</v>
      </c>
      <c r="Q1507" s="5"/>
      <c r="R1507" s="3"/>
      <c r="U1507" s="16"/>
      <c r="V1507" s="2"/>
      <c r="W1507" s="5"/>
      <c r="AB1507" s="3"/>
      <c r="AC1507" s="2"/>
      <c r="AD1507" s="2"/>
    </row>
    <row r="1508" spans="1:30">
      <c r="A1508" s="5">
        <v>28546.774399999998</v>
      </c>
      <c r="B1508" s="3">
        <v>-906.37595599999997</v>
      </c>
      <c r="F1508" s="2">
        <v>-121.987944</v>
      </c>
      <c r="G1508" s="2">
        <v>36.768357000000002</v>
      </c>
      <c r="H1508" s="3">
        <v>28584.490573999999</v>
      </c>
      <c r="I1508" s="3">
        <v>359.39416299999999</v>
      </c>
      <c r="J1508">
        <v>4.5926000000000002E-2</v>
      </c>
      <c r="K1508">
        <f>VLOOKUP(A1508,Channel_xs_widths!$D$2:$E$279,2,FALSE)</f>
        <v>248.348753612</v>
      </c>
      <c r="Q1508" s="5"/>
      <c r="R1508" s="3"/>
      <c r="U1508" s="16"/>
      <c r="V1508" s="2"/>
      <c r="W1508" s="5"/>
      <c r="AB1508" s="3"/>
      <c r="AC1508" s="2"/>
      <c r="AD1508" s="2"/>
    </row>
    <row r="1509" spans="1:30">
      <c r="A1509" s="5">
        <v>28566.771199999999</v>
      </c>
      <c r="B1509" s="3">
        <v>-907.74446599999999</v>
      </c>
      <c r="F1509" s="2">
        <v>-121.987944</v>
      </c>
      <c r="G1509" s="2">
        <v>36.768537000000002</v>
      </c>
      <c r="H1509" s="3">
        <v>28604.534092999998</v>
      </c>
      <c r="I1509" s="3">
        <v>359.39416</v>
      </c>
      <c r="J1509">
        <v>6.7975999999999995E-2</v>
      </c>
      <c r="K1509" t="e">
        <f>VLOOKUP(A1509,Channel_xs_widths!$D$2:$E$279,2,FALSE)</f>
        <v>#N/A</v>
      </c>
      <c r="Q1509" s="5"/>
      <c r="R1509" s="3"/>
      <c r="U1509" s="16"/>
      <c r="V1509" s="2"/>
      <c r="W1509" s="5"/>
      <c r="AB1509" s="3"/>
      <c r="AC1509" s="2"/>
      <c r="AD1509" s="2"/>
    </row>
    <row r="1510" spans="1:30">
      <c r="A1510" s="5">
        <v>28576.7696</v>
      </c>
      <c r="B1510" s="3">
        <v>-908.414897</v>
      </c>
      <c r="F1510" s="2">
        <v>-121.987944</v>
      </c>
      <c r="G1510" s="2">
        <v>36.768628</v>
      </c>
      <c r="H1510" s="3">
        <v>28614.554918000002</v>
      </c>
      <c r="I1510" s="3">
        <v>359.394158</v>
      </c>
      <c r="J1510">
        <v>6.3103000000000006E-2</v>
      </c>
      <c r="K1510" t="e">
        <f>VLOOKUP(A1510,Channel_xs_widths!$D$2:$E$279,2,FALSE)</f>
        <v>#N/A</v>
      </c>
      <c r="Q1510" s="5"/>
      <c r="R1510" s="3"/>
      <c r="U1510" s="16"/>
      <c r="V1510" s="2"/>
      <c r="W1510" s="5"/>
      <c r="AB1510" s="3"/>
      <c r="AC1510" s="2"/>
      <c r="AD1510" s="2"/>
    </row>
    <row r="1511" spans="1:30">
      <c r="A1511" s="5">
        <v>28606.7647</v>
      </c>
      <c r="B1511" s="3">
        <v>-910.26818800000001</v>
      </c>
      <c r="F1511" s="2">
        <v>-121.987944</v>
      </c>
      <c r="G1511" s="2">
        <v>36.768898</v>
      </c>
      <c r="H1511" s="3">
        <v>28644.607237</v>
      </c>
      <c r="I1511" s="3">
        <v>359.39415600000001</v>
      </c>
      <c r="J1511">
        <v>5.7078999999999998E-2</v>
      </c>
      <c r="K1511" t="e">
        <f>VLOOKUP(A1511,Channel_xs_widths!$D$2:$E$279,2,FALSE)</f>
        <v>#N/A</v>
      </c>
      <c r="Q1511" s="5"/>
      <c r="R1511" s="3"/>
      <c r="U1511" s="16"/>
      <c r="V1511" s="2"/>
      <c r="W1511" s="5"/>
      <c r="AB1511" s="3"/>
      <c r="AC1511" s="2"/>
      <c r="AD1511" s="2"/>
    </row>
    <row r="1512" spans="1:30">
      <c r="A1512" s="5">
        <v>28636.7598</v>
      </c>
      <c r="B1512" s="3">
        <v>-911.83909100000005</v>
      </c>
      <c r="F1512" s="2">
        <v>-121.987944</v>
      </c>
      <c r="G1512" s="2">
        <v>36.769168000000001</v>
      </c>
      <c r="H1512" s="3">
        <v>28674.643465000001</v>
      </c>
      <c r="I1512" s="3">
        <v>359.39415200000002</v>
      </c>
      <c r="J1512">
        <v>6.2521999999999994E-2</v>
      </c>
      <c r="K1512" t="e">
        <f>VLOOKUP(A1512,Channel_xs_widths!$D$2:$E$279,2,FALSE)</f>
        <v>#N/A</v>
      </c>
      <c r="Q1512" s="5"/>
      <c r="R1512" s="3"/>
      <c r="U1512" s="16"/>
      <c r="V1512" s="2"/>
      <c r="W1512" s="5"/>
      <c r="AB1512" s="3"/>
      <c r="AC1512" s="2"/>
      <c r="AD1512" s="2"/>
    </row>
    <row r="1513" spans="1:30">
      <c r="A1513" s="5">
        <v>28656.7565</v>
      </c>
      <c r="B1513" s="3">
        <v>-913.39379899999994</v>
      </c>
      <c r="F1513" s="2">
        <v>-121.987944</v>
      </c>
      <c r="G1513" s="2">
        <v>36.769348999999998</v>
      </c>
      <c r="H1513" s="3">
        <v>28694.700559000001</v>
      </c>
      <c r="I1513" s="3">
        <v>359.39414900000003</v>
      </c>
      <c r="J1513">
        <v>8.5060999999999998E-2</v>
      </c>
      <c r="K1513" t="e">
        <f>VLOOKUP(A1513,Channel_xs_widths!$D$2:$E$279,2,FALSE)</f>
        <v>#N/A</v>
      </c>
      <c r="Q1513" s="5"/>
      <c r="R1513" s="3"/>
      <c r="U1513" s="16"/>
      <c r="V1513" s="2"/>
      <c r="W1513" s="5"/>
      <c r="AB1513" s="3"/>
      <c r="AC1513" s="2"/>
      <c r="AD1513" s="2"/>
    </row>
    <row r="1514" spans="1:30">
      <c r="A1514" s="5">
        <v>28666.916799999999</v>
      </c>
      <c r="B1514" s="3">
        <v>-914.404269</v>
      </c>
      <c r="F1514" s="2">
        <v>-121.98792400000001</v>
      </c>
      <c r="G1514" s="2">
        <v>36.769438999999998</v>
      </c>
      <c r="H1514" s="3">
        <v>28704.910908000002</v>
      </c>
      <c r="I1514" s="3">
        <v>9.6346329999999991</v>
      </c>
      <c r="J1514">
        <v>9.3935000000000005E-2</v>
      </c>
      <c r="K1514" t="e">
        <f>VLOOKUP(A1514,Channel_xs_widths!$D$2:$E$279,2,FALSE)</f>
        <v>#N/A</v>
      </c>
      <c r="Q1514" s="5"/>
      <c r="R1514" s="3"/>
      <c r="U1514" s="16"/>
      <c r="V1514" s="2"/>
      <c r="W1514" s="5"/>
      <c r="AB1514" s="3"/>
      <c r="AC1514" s="2"/>
      <c r="AD1514" s="2"/>
    </row>
    <row r="1515" spans="1:30">
      <c r="A1515" s="5">
        <v>28697.397400000002</v>
      </c>
      <c r="B1515" s="3">
        <v>-917.21141999999998</v>
      </c>
      <c r="F1515" s="2">
        <v>-121.987863</v>
      </c>
      <c r="G1515" s="2">
        <v>36.769708999999999</v>
      </c>
      <c r="H1515" s="3">
        <v>28735.520571000001</v>
      </c>
      <c r="I1515" s="3">
        <v>9.634582</v>
      </c>
      <c r="J1515">
        <v>0.10453800000000001</v>
      </c>
      <c r="K1515" t="e">
        <f>VLOOKUP(A1515,Channel_xs_widths!$D$2:$E$279,2,FALSE)</f>
        <v>#N/A</v>
      </c>
      <c r="Q1515" s="5"/>
      <c r="R1515" s="3"/>
      <c r="U1515" s="16"/>
      <c r="V1515" s="2"/>
      <c r="W1515" s="5"/>
      <c r="AB1515" s="3"/>
      <c r="AC1515" s="2"/>
      <c r="AD1515" s="2"/>
    </row>
    <row r="1516" spans="1:30">
      <c r="A1516" s="5">
        <v>28712.6378</v>
      </c>
      <c r="B1516" s="3">
        <v>-919.18383800000004</v>
      </c>
      <c r="F1516" s="2">
        <v>-121.98783299999999</v>
      </c>
      <c r="G1516" s="2">
        <v>36.769843999999999</v>
      </c>
      <c r="H1516" s="3">
        <v>28750.888011999999</v>
      </c>
      <c r="I1516" s="3">
        <v>9.634525</v>
      </c>
      <c r="J1516">
        <v>0.120646</v>
      </c>
      <c r="K1516" t="e">
        <f>VLOOKUP(A1516,Channel_xs_widths!$D$2:$E$279,2,FALSE)</f>
        <v>#N/A</v>
      </c>
      <c r="Q1516" s="5"/>
      <c r="R1516" s="3"/>
      <c r="U1516" s="16"/>
      <c r="V1516" s="2"/>
      <c r="W1516" s="5"/>
      <c r="AB1516" s="3"/>
      <c r="AC1516" s="2"/>
      <c r="AD1516" s="2"/>
    </row>
    <row r="1517" spans="1:30">
      <c r="A1517" s="5">
        <v>28727.878100000002</v>
      </c>
      <c r="B1517" s="3">
        <v>-920.88879399999996</v>
      </c>
      <c r="F1517" s="2">
        <v>-121.987803</v>
      </c>
      <c r="G1517" s="2">
        <v>36.769978999999999</v>
      </c>
      <c r="H1517" s="3">
        <v>28766.223418000001</v>
      </c>
      <c r="I1517" s="3">
        <v>9.634487</v>
      </c>
      <c r="J1517">
        <v>5.5194E-2</v>
      </c>
      <c r="K1517">
        <f>VLOOKUP(A1517,Channel_xs_widths!$D$2:$E$279,2,FALSE)</f>
        <v>146.132673767</v>
      </c>
      <c r="Q1517" s="5"/>
      <c r="R1517" s="3"/>
      <c r="U1517" s="16"/>
      <c r="V1517" s="2"/>
      <c r="W1517" s="5"/>
      <c r="AB1517" s="3"/>
      <c r="AC1517" s="2"/>
      <c r="AD1517" s="2"/>
    </row>
    <row r="1518" spans="1:30">
      <c r="A1518" s="5">
        <v>28758.358800000002</v>
      </c>
      <c r="B1518" s="3">
        <v>-921.70734200000004</v>
      </c>
      <c r="F1518" s="2">
        <v>-121.987742</v>
      </c>
      <c r="G1518" s="2">
        <v>36.770249999999997</v>
      </c>
      <c r="H1518" s="3">
        <v>28796.715076</v>
      </c>
      <c r="I1518" s="3">
        <v>9.63443</v>
      </c>
      <c r="J1518">
        <v>4.1605000000000003E-2</v>
      </c>
      <c r="K1518" t="e">
        <f>VLOOKUP(A1518,Channel_xs_widths!$D$2:$E$279,2,FALSE)</f>
        <v>#N/A</v>
      </c>
      <c r="Q1518" s="5"/>
      <c r="R1518" s="3"/>
      <c r="U1518" s="16"/>
      <c r="V1518" s="2"/>
      <c r="W1518" s="5"/>
      <c r="AB1518" s="3"/>
      <c r="AC1518" s="2"/>
      <c r="AD1518" s="2"/>
    </row>
    <row r="1519" spans="1:30">
      <c r="A1519" s="5">
        <v>28768.519</v>
      </c>
      <c r="B1519" s="3">
        <v>-922.57967099999996</v>
      </c>
      <c r="F1519" s="2">
        <v>-121.98772200000001</v>
      </c>
      <c r="G1519" s="2">
        <v>36.770339999999997</v>
      </c>
      <c r="H1519" s="3">
        <v>28806.912678000001</v>
      </c>
      <c r="I1519" s="3">
        <v>9.6343800000000002</v>
      </c>
      <c r="J1519">
        <v>8.6921999999999999E-2</v>
      </c>
      <c r="K1519" t="e">
        <f>VLOOKUP(A1519,Channel_xs_widths!$D$2:$E$279,2,FALSE)</f>
        <v>#N/A</v>
      </c>
      <c r="Q1519" s="5"/>
      <c r="R1519" s="3"/>
      <c r="U1519" s="16"/>
      <c r="V1519" s="2"/>
      <c r="W1519" s="5"/>
      <c r="AB1519" s="3"/>
      <c r="AC1519" s="2"/>
      <c r="AD1519" s="2"/>
    </row>
    <row r="1520" spans="1:30">
      <c r="A1520" s="5">
        <v>28788.515800000001</v>
      </c>
      <c r="B1520" s="3">
        <v>-924.32863399999997</v>
      </c>
      <c r="F1520" s="2">
        <v>-121.98772200000001</v>
      </c>
      <c r="G1520" s="2">
        <v>36.770519999999998</v>
      </c>
      <c r="H1520" s="3">
        <v>28826.985768999999</v>
      </c>
      <c r="I1520" s="3">
        <v>359.39399900000001</v>
      </c>
      <c r="J1520">
        <v>7.3266999999999999E-2</v>
      </c>
      <c r="K1520" t="e">
        <f>VLOOKUP(A1520,Channel_xs_widths!$D$2:$E$279,2,FALSE)</f>
        <v>#N/A</v>
      </c>
      <c r="Q1520" s="5"/>
      <c r="R1520" s="3"/>
      <c r="U1520" s="16"/>
      <c r="V1520" s="2"/>
      <c r="W1520" s="5"/>
      <c r="AB1520" s="3"/>
      <c r="AC1520" s="2"/>
      <c r="AD1520" s="2"/>
    </row>
    <row r="1521" spans="1:30">
      <c r="A1521" s="5">
        <v>28818.510900000001</v>
      </c>
      <c r="B1521" s="3">
        <v>-926.24243200000001</v>
      </c>
      <c r="F1521" s="2">
        <v>-121.98772200000001</v>
      </c>
      <c r="G1521" s="2">
        <v>36.770791000000003</v>
      </c>
      <c r="H1521" s="3">
        <v>28857.04189</v>
      </c>
      <c r="I1521" s="3">
        <v>359.39399600000002</v>
      </c>
      <c r="J1521">
        <v>3.5966999999999999E-2</v>
      </c>
      <c r="K1521" t="e">
        <f>VLOOKUP(A1521,Channel_xs_widths!$D$2:$E$279,2,FALSE)</f>
        <v>#N/A</v>
      </c>
      <c r="Q1521" s="5"/>
      <c r="R1521" s="3"/>
      <c r="U1521" s="16"/>
      <c r="V1521" s="2"/>
      <c r="W1521" s="5"/>
      <c r="AB1521" s="3"/>
      <c r="AC1521" s="2"/>
      <c r="AD1521" s="2"/>
    </row>
    <row r="1522" spans="1:30">
      <c r="A1522" s="5">
        <v>28848.506000000001</v>
      </c>
      <c r="B1522" s="3">
        <v>-926.48630800000001</v>
      </c>
      <c r="F1522" s="2">
        <v>-121.98772200000001</v>
      </c>
      <c r="G1522" s="2">
        <v>36.771061000000003</v>
      </c>
      <c r="H1522" s="3">
        <v>28887.038013000001</v>
      </c>
      <c r="I1522" s="3">
        <v>359.39399200000003</v>
      </c>
      <c r="J1522">
        <v>1.6303000000000002E-2</v>
      </c>
      <c r="K1522" t="e">
        <f>VLOOKUP(A1522,Channel_xs_widths!$D$2:$E$279,2,FALSE)</f>
        <v>#N/A</v>
      </c>
      <c r="Q1522" s="5"/>
      <c r="R1522" s="3"/>
      <c r="U1522" s="16"/>
      <c r="V1522" s="2"/>
      <c r="W1522" s="5"/>
      <c r="AB1522" s="3"/>
      <c r="AC1522" s="2"/>
      <c r="AD1522" s="2"/>
    </row>
    <row r="1523" spans="1:30">
      <c r="A1523" s="5">
        <v>28858.504400000002</v>
      </c>
      <c r="B1523" s="3">
        <v>-926.89445000000001</v>
      </c>
      <c r="F1523" s="2">
        <v>-121.98772200000001</v>
      </c>
      <c r="G1523" s="2">
        <v>36.771151000000003</v>
      </c>
      <c r="H1523" s="3">
        <v>28897.044718000001</v>
      </c>
      <c r="I1523" s="3">
        <v>359.39398899999998</v>
      </c>
      <c r="J1523">
        <v>4.5570000000000003E-3</v>
      </c>
      <c r="K1523" t="e">
        <f>VLOOKUP(A1523,Channel_xs_widths!$D$2:$E$279,2,FALSE)</f>
        <v>#N/A</v>
      </c>
      <c r="Q1523" s="5"/>
      <c r="R1523" s="3"/>
      <c r="U1523" s="16"/>
      <c r="V1523" s="2"/>
      <c r="W1523" s="5"/>
      <c r="AB1523" s="3"/>
      <c r="AC1523" s="2"/>
      <c r="AD1523" s="2"/>
    </row>
    <row r="1524" spans="1:30">
      <c r="A1524" s="5">
        <v>28878.501199999999</v>
      </c>
      <c r="B1524" s="3">
        <v>-926.62298599999997</v>
      </c>
      <c r="F1524" s="2">
        <v>-121.98772200000001</v>
      </c>
      <c r="G1524" s="2">
        <v>36.771331000000004</v>
      </c>
      <c r="H1524" s="3">
        <v>28917.043314999999</v>
      </c>
      <c r="I1524" s="3">
        <v>359.39398699999998</v>
      </c>
      <c r="J1524">
        <v>2.9267000000000001E-2</v>
      </c>
      <c r="K1524" t="e">
        <f>VLOOKUP(A1524,Channel_xs_widths!$D$2:$E$279,2,FALSE)</f>
        <v>#N/A</v>
      </c>
      <c r="Q1524" s="5"/>
      <c r="R1524" s="3"/>
      <c r="U1524" s="16"/>
      <c r="V1524" s="2"/>
      <c r="W1524" s="5"/>
      <c r="AB1524" s="3"/>
      <c r="AC1524" s="2"/>
      <c r="AD1524" s="2"/>
    </row>
    <row r="1525" spans="1:30">
      <c r="A1525" s="5">
        <v>28908.496299999999</v>
      </c>
      <c r="B1525" s="3">
        <v>-925.43131500000004</v>
      </c>
      <c r="F1525" s="2">
        <v>-121.98772200000001</v>
      </c>
      <c r="G1525" s="2">
        <v>36.771602000000001</v>
      </c>
      <c r="H1525" s="3">
        <v>28947.062112</v>
      </c>
      <c r="I1525" s="3">
        <v>359.39398399999999</v>
      </c>
      <c r="J1525">
        <v>2.2237E-2</v>
      </c>
      <c r="K1525" t="e">
        <f>VLOOKUP(A1525,Channel_xs_widths!$D$2:$E$279,2,FALSE)</f>
        <v>#N/A</v>
      </c>
      <c r="Q1525" s="5"/>
      <c r="R1525" s="3"/>
      <c r="U1525" s="16"/>
      <c r="V1525" s="2"/>
      <c r="W1525" s="5"/>
      <c r="AB1525" s="3"/>
      <c r="AC1525" s="2"/>
      <c r="AD1525" s="2"/>
    </row>
    <row r="1526" spans="1:30">
      <c r="A1526" s="5">
        <v>28938.491399999999</v>
      </c>
      <c r="B1526" s="3">
        <v>-927.95701099999997</v>
      </c>
      <c r="F1526" s="2">
        <v>-121.98772200000001</v>
      </c>
      <c r="G1526" s="2">
        <v>36.771872000000002</v>
      </c>
      <c r="H1526" s="3">
        <v>28977.163396</v>
      </c>
      <c r="I1526" s="3">
        <v>359.39398</v>
      </c>
      <c r="J1526">
        <v>7.9639000000000001E-2</v>
      </c>
      <c r="K1526">
        <f>VLOOKUP(A1526,Channel_xs_widths!$D$2:$E$279,2,FALSE)</f>
        <v>182.067765458</v>
      </c>
      <c r="Q1526" s="5"/>
      <c r="R1526" s="3"/>
      <c r="U1526" s="16"/>
      <c r="V1526" s="2"/>
      <c r="W1526" s="5"/>
      <c r="AB1526" s="3"/>
      <c r="AC1526" s="2"/>
      <c r="AD1526" s="2"/>
    </row>
    <row r="1527" spans="1:30">
      <c r="A1527" s="5">
        <v>28948.489799999999</v>
      </c>
      <c r="B1527" s="3">
        <v>-928.61637399999995</v>
      </c>
      <c r="F1527" s="2">
        <v>-121.98772200000001</v>
      </c>
      <c r="G1527" s="2">
        <v>36.771962000000002</v>
      </c>
      <c r="H1527" s="3">
        <v>28987.183493</v>
      </c>
      <c r="I1527" s="3">
        <v>359.393978</v>
      </c>
      <c r="J1527">
        <v>5.3683000000000002E-2</v>
      </c>
      <c r="K1527" t="e">
        <f>VLOOKUP(A1527,Channel_xs_widths!$D$2:$E$279,2,FALSE)</f>
        <v>#N/A</v>
      </c>
      <c r="Q1527" s="5"/>
      <c r="R1527" s="3"/>
      <c r="U1527" s="16"/>
      <c r="V1527" s="2"/>
      <c r="W1527" s="5"/>
      <c r="AB1527" s="3"/>
      <c r="AC1527" s="2"/>
      <c r="AD1527" s="2"/>
    </row>
    <row r="1528" spans="1:30">
      <c r="A1528" s="5">
        <v>28969.276699999999</v>
      </c>
      <c r="B1528" s="3">
        <v>-929.60966299999995</v>
      </c>
      <c r="F1528" s="2">
        <v>-121.987785</v>
      </c>
      <c r="G1528" s="2">
        <v>36.772142000000002</v>
      </c>
      <c r="H1528" s="3">
        <v>29007.994114000001</v>
      </c>
      <c r="I1528" s="3">
        <v>343.54573900000003</v>
      </c>
      <c r="J1528">
        <v>4.9838E-2</v>
      </c>
      <c r="K1528" t="e">
        <f>VLOOKUP(A1528,Channel_xs_widths!$D$2:$E$279,2,FALSE)</f>
        <v>#N/A</v>
      </c>
      <c r="Q1528" s="5"/>
      <c r="R1528" s="3"/>
      <c r="U1528" s="16"/>
      <c r="V1528" s="2"/>
      <c r="W1528" s="5"/>
      <c r="AB1528" s="3"/>
      <c r="AC1528" s="2"/>
      <c r="AD1528" s="2"/>
    </row>
    <row r="1529" spans="1:30">
      <c r="A1529" s="5">
        <v>28984.866900000001</v>
      </c>
      <c r="B1529" s="3">
        <v>-930.42935199999999</v>
      </c>
      <c r="F1529" s="2">
        <v>-121.98783299999999</v>
      </c>
      <c r="G1529" s="2">
        <v>36.772278</v>
      </c>
      <c r="H1529" s="3">
        <v>29023.605822000001</v>
      </c>
      <c r="I1529" s="3">
        <v>343.54580199999998</v>
      </c>
      <c r="J1529">
        <v>3.7663000000000002E-2</v>
      </c>
      <c r="K1529" t="e">
        <f>VLOOKUP(A1529,Channel_xs_widths!$D$2:$E$279,2,FALSE)</f>
        <v>#N/A</v>
      </c>
      <c r="Q1529" s="5"/>
      <c r="R1529" s="3"/>
      <c r="U1529" s="16"/>
      <c r="V1529" s="2"/>
      <c r="W1529" s="5"/>
      <c r="AB1529" s="3"/>
      <c r="AC1529" s="2"/>
      <c r="AD1529" s="2"/>
    </row>
    <row r="1530" spans="1:30">
      <c r="A1530" s="5">
        <v>29000.4571</v>
      </c>
      <c r="B1530" s="3">
        <v>-930.78402300000005</v>
      </c>
      <c r="F1530" s="2">
        <v>-121.987881</v>
      </c>
      <c r="G1530" s="2">
        <v>36.772413</v>
      </c>
      <c r="H1530" s="3">
        <v>29039.200029</v>
      </c>
      <c r="I1530" s="3">
        <v>343.54585500000002</v>
      </c>
      <c r="J1530">
        <v>3.4512000000000001E-2</v>
      </c>
      <c r="K1530" t="e">
        <f>VLOOKUP(A1530,Channel_xs_widths!$D$2:$E$279,2,FALSE)</f>
        <v>#N/A</v>
      </c>
      <c r="Q1530" s="5"/>
      <c r="R1530" s="3"/>
      <c r="U1530" s="16"/>
      <c r="V1530" s="2"/>
      <c r="W1530" s="5"/>
      <c r="AB1530" s="3"/>
      <c r="AC1530" s="2"/>
      <c r="AD1530" s="2"/>
    </row>
    <row r="1531" spans="1:30">
      <c r="A1531" s="5">
        <v>29021.243900000001</v>
      </c>
      <c r="B1531" s="3">
        <v>-931.68481399999996</v>
      </c>
      <c r="F1531" s="2">
        <v>-121.987944</v>
      </c>
      <c r="G1531" s="2">
        <v>36.772593000000001</v>
      </c>
      <c r="H1531" s="3">
        <v>29060.006431999998</v>
      </c>
      <c r="I1531" s="3">
        <v>343.54591799999997</v>
      </c>
      <c r="J1531">
        <v>3.9285E-2</v>
      </c>
      <c r="K1531" t="e">
        <f>VLOOKUP(A1531,Channel_xs_widths!$D$2:$E$279,2,FALSE)</f>
        <v>#N/A</v>
      </c>
      <c r="Q1531" s="5"/>
      <c r="R1531" s="3"/>
      <c r="U1531" s="16"/>
      <c r="V1531" s="2"/>
      <c r="W1531" s="5"/>
      <c r="AB1531" s="3"/>
      <c r="AC1531" s="2"/>
      <c r="AD1531" s="2"/>
    </row>
    <row r="1532" spans="1:30">
      <c r="A1532" s="5">
        <v>29031.776399999999</v>
      </c>
      <c r="B1532" s="3">
        <v>-932.014411</v>
      </c>
      <c r="F1532" s="2">
        <v>-121.987981</v>
      </c>
      <c r="G1532" s="2">
        <v>36.772683000000001</v>
      </c>
      <c r="H1532" s="3">
        <v>29070.544055999999</v>
      </c>
      <c r="I1532" s="3">
        <v>341.069636</v>
      </c>
      <c r="J1532">
        <v>5.6246999999999998E-2</v>
      </c>
      <c r="K1532" t="e">
        <f>VLOOKUP(A1532,Channel_xs_widths!$D$2:$E$279,2,FALSE)</f>
        <v>#N/A</v>
      </c>
      <c r="Q1532" s="5"/>
      <c r="R1532" s="3"/>
      <c r="U1532" s="16"/>
      <c r="V1532" s="2"/>
      <c r="W1532" s="5"/>
      <c r="AB1532" s="3"/>
      <c r="AC1532" s="2"/>
      <c r="AD1532" s="2"/>
    </row>
    <row r="1533" spans="1:30">
      <c r="A1533" s="5">
        <v>29063.373800000001</v>
      </c>
      <c r="B1533" s="3">
        <v>-934.05449799999997</v>
      </c>
      <c r="F1533" s="2">
        <v>-121.98809300000001</v>
      </c>
      <c r="G1533" s="2">
        <v>36.772953000000001</v>
      </c>
      <c r="H1533" s="3">
        <v>29102.207243000001</v>
      </c>
      <c r="I1533" s="3">
        <v>341.06971800000002</v>
      </c>
      <c r="J1533">
        <v>5.5787000000000003E-2</v>
      </c>
      <c r="K1533" t="e">
        <f>VLOOKUP(A1533,Channel_xs_widths!$D$2:$E$279,2,FALSE)</f>
        <v>#N/A</v>
      </c>
      <c r="Q1533" s="5"/>
      <c r="R1533" s="3"/>
      <c r="U1533" s="16"/>
      <c r="V1533" s="2"/>
      <c r="W1533" s="5"/>
      <c r="AB1533" s="3"/>
      <c r="AC1533" s="2"/>
      <c r="AD1533" s="2"/>
    </row>
    <row r="1534" spans="1:30">
      <c r="A1534" s="5">
        <v>29084.438699999999</v>
      </c>
      <c r="B1534" s="3">
        <v>-934.952271</v>
      </c>
      <c r="F1534" s="2">
        <v>-121.988167</v>
      </c>
      <c r="G1534" s="2">
        <v>36.773133999999999</v>
      </c>
      <c r="H1534" s="3">
        <v>29123.291290000001</v>
      </c>
      <c r="I1534" s="3">
        <v>341.06982199999999</v>
      </c>
      <c r="J1534">
        <v>4.2441E-2</v>
      </c>
      <c r="K1534" t="e">
        <f>VLOOKUP(A1534,Channel_xs_widths!$D$2:$E$279,2,FALSE)</f>
        <v>#N/A</v>
      </c>
      <c r="Q1534" s="5"/>
      <c r="R1534" s="3"/>
      <c r="U1534" s="16"/>
      <c r="V1534" s="2"/>
      <c r="W1534" s="5"/>
      <c r="AB1534" s="3"/>
      <c r="AC1534" s="2"/>
      <c r="AD1534" s="2"/>
    </row>
    <row r="1535" spans="1:30">
      <c r="A1535" s="5">
        <v>29094.9712</v>
      </c>
      <c r="B1535" s="3">
        <v>-935.39551500000005</v>
      </c>
      <c r="F1535" s="2">
        <v>-121.988204</v>
      </c>
      <c r="G1535" s="2">
        <v>36.773223999999999</v>
      </c>
      <c r="H1535" s="3">
        <v>29133.833073000002</v>
      </c>
      <c r="I1535" s="3">
        <v>341.069883</v>
      </c>
      <c r="J1535">
        <v>5.305E-2</v>
      </c>
      <c r="K1535" t="e">
        <f>VLOOKUP(A1535,Channel_xs_widths!$D$2:$E$279,2,FALSE)</f>
        <v>#N/A</v>
      </c>
      <c r="Q1535" s="5"/>
      <c r="R1535" s="3"/>
      <c r="U1535" s="16"/>
      <c r="V1535" s="2"/>
      <c r="W1535" s="5"/>
      <c r="AB1535" s="3"/>
      <c r="AC1535" s="2"/>
      <c r="AD1535" s="2"/>
    </row>
    <row r="1536" spans="1:30">
      <c r="A1536" s="5">
        <v>29116.036100000001</v>
      </c>
      <c r="B1536" s="3">
        <v>-936.62849900000003</v>
      </c>
      <c r="F1536" s="2">
        <v>-121.98827799999999</v>
      </c>
      <c r="G1536" s="2">
        <v>36.773403999999999</v>
      </c>
      <c r="H1536" s="3">
        <v>29154.934045999998</v>
      </c>
      <c r="I1536" s="3">
        <v>341.06994500000002</v>
      </c>
      <c r="J1536">
        <v>5.1042999999999998E-2</v>
      </c>
      <c r="K1536" t="e">
        <f>VLOOKUP(A1536,Channel_xs_widths!$D$2:$E$279,2,FALSE)</f>
        <v>#N/A</v>
      </c>
      <c r="Q1536" s="5"/>
      <c r="R1536" s="3"/>
      <c r="U1536" s="16"/>
      <c r="V1536" s="2"/>
      <c r="W1536" s="5"/>
      <c r="AB1536" s="3"/>
      <c r="AC1536" s="2"/>
      <c r="AD1536" s="2"/>
    </row>
    <row r="1537" spans="1:30">
      <c r="A1537" s="5">
        <v>29126.075199999999</v>
      </c>
      <c r="B1537" s="3">
        <v>-936.98315400000001</v>
      </c>
      <c r="F1537" s="2">
        <v>-121.988288</v>
      </c>
      <c r="G1537" s="2">
        <v>36.773493999999999</v>
      </c>
      <c r="H1537" s="3">
        <v>29164.979391000001</v>
      </c>
      <c r="I1537" s="3">
        <v>354.23310099999998</v>
      </c>
      <c r="J1537">
        <v>2.7140999999999998E-2</v>
      </c>
      <c r="K1537" t="e">
        <f>VLOOKUP(A1537,Channel_xs_widths!$D$2:$E$279,2,FALSE)</f>
        <v>#N/A</v>
      </c>
      <c r="Q1537" s="5"/>
      <c r="R1537" s="3"/>
      <c r="U1537" s="16"/>
      <c r="V1537" s="2"/>
      <c r="W1537" s="5"/>
      <c r="AB1537" s="3"/>
      <c r="AC1537" s="2"/>
      <c r="AD1537" s="2"/>
    </row>
    <row r="1538" spans="1:30">
      <c r="A1538" s="5">
        <v>29156.1924</v>
      </c>
      <c r="B1538" s="3">
        <v>-937.71839499999999</v>
      </c>
      <c r="F1538" s="2">
        <v>-121.988319</v>
      </c>
      <c r="G1538" s="2">
        <v>36.773764999999997</v>
      </c>
      <c r="H1538" s="3">
        <v>29195.105614</v>
      </c>
      <c r="I1538" s="3">
        <v>354.23312299999998</v>
      </c>
      <c r="J1538">
        <v>1.4134000000000001E-2</v>
      </c>
      <c r="K1538" t="e">
        <f>VLOOKUP(A1538,Channel_xs_widths!$D$2:$E$279,2,FALSE)</f>
        <v>#N/A</v>
      </c>
      <c r="Q1538" s="5"/>
      <c r="R1538" s="3"/>
      <c r="U1538" s="16"/>
      <c r="V1538" s="2"/>
      <c r="W1538" s="5"/>
      <c r="AB1538" s="3"/>
      <c r="AC1538" s="2"/>
      <c r="AD1538" s="2"/>
    </row>
    <row r="1539" spans="1:30">
      <c r="A1539" s="5">
        <v>29186.309700000002</v>
      </c>
      <c r="B1539" s="3">
        <v>-937.83453399999996</v>
      </c>
      <c r="F1539" s="2">
        <v>-121.988349</v>
      </c>
      <c r="G1539" s="2">
        <v>36.774034999999998</v>
      </c>
      <c r="H1539" s="3">
        <v>29225.223087999999</v>
      </c>
      <c r="I1539" s="3">
        <v>354.23315500000001</v>
      </c>
      <c r="J1539">
        <v>5.0980000000000001E-3</v>
      </c>
      <c r="K1539" t="e">
        <f>VLOOKUP(A1539,Channel_xs_widths!$D$2:$E$279,2,FALSE)</f>
        <v>#N/A</v>
      </c>
      <c r="Q1539" s="5"/>
      <c r="R1539" s="3"/>
      <c r="U1539" s="16"/>
      <c r="V1539" s="2"/>
      <c r="W1539" s="5"/>
      <c r="AB1539" s="3"/>
      <c r="AC1539" s="2"/>
      <c r="AD1539" s="2"/>
    </row>
    <row r="1540" spans="1:30">
      <c r="A1540" s="5">
        <v>29216.426899999999</v>
      </c>
      <c r="B1540" s="3">
        <v>-937.41130499999997</v>
      </c>
      <c r="F1540" s="2">
        <v>-121.98837899999999</v>
      </c>
      <c r="G1540" s="2">
        <v>36.774304999999998</v>
      </c>
      <c r="H1540" s="3">
        <v>29255.343311000001</v>
      </c>
      <c r="I1540" s="3">
        <v>354.23318799999998</v>
      </c>
      <c r="J1540">
        <v>1.6827000000000002E-2</v>
      </c>
      <c r="K1540" t="e">
        <f>VLOOKUP(A1540,Channel_xs_widths!$D$2:$E$279,2,FALSE)</f>
        <v>#N/A</v>
      </c>
      <c r="Q1540" s="5"/>
      <c r="R1540" s="3"/>
      <c r="U1540" s="16"/>
      <c r="V1540" s="2"/>
      <c r="W1540" s="5"/>
      <c r="AB1540" s="3"/>
      <c r="AC1540" s="2"/>
      <c r="AD1540" s="2"/>
    </row>
    <row r="1541" spans="1:30">
      <c r="A1541" s="5">
        <v>29226.466</v>
      </c>
      <c r="B1541" s="3">
        <v>-938.51025400000003</v>
      </c>
      <c r="F1541" s="2">
        <v>-121.98839</v>
      </c>
      <c r="G1541" s="2">
        <v>36.774394999999998</v>
      </c>
      <c r="H1541" s="3">
        <v>29265.442364999999</v>
      </c>
      <c r="I1541" s="3">
        <v>354.23320999999999</v>
      </c>
      <c r="J1541">
        <v>8.3469000000000002E-2</v>
      </c>
      <c r="K1541" t="e">
        <f>VLOOKUP(A1541,Channel_xs_widths!$D$2:$E$279,2,FALSE)</f>
        <v>#N/A</v>
      </c>
      <c r="Q1541" s="5"/>
      <c r="R1541" s="3"/>
      <c r="U1541" s="16"/>
      <c r="V1541" s="2"/>
      <c r="W1541" s="5"/>
      <c r="AB1541" s="3"/>
      <c r="AC1541" s="2"/>
      <c r="AD1541" s="2"/>
    </row>
    <row r="1542" spans="1:30">
      <c r="A1542" s="5">
        <v>29246.853800000001</v>
      </c>
      <c r="B1542" s="3">
        <v>-939.95101299999999</v>
      </c>
      <c r="F1542" s="2">
        <v>-121.988434</v>
      </c>
      <c r="G1542" s="2">
        <v>36.774576000000003</v>
      </c>
      <c r="H1542" s="3">
        <v>29285.880946000001</v>
      </c>
      <c r="I1542" s="3">
        <v>348.15547600000002</v>
      </c>
      <c r="J1542">
        <v>2.3415999999999999E-2</v>
      </c>
      <c r="K1542" t="e">
        <f>VLOOKUP(A1542,Channel_xs_widths!$D$2:$E$279,2,FALSE)</f>
        <v>#N/A</v>
      </c>
      <c r="Q1542" s="5"/>
      <c r="R1542" s="3"/>
      <c r="U1542" s="16"/>
      <c r="V1542" s="2"/>
      <c r="W1542" s="5"/>
      <c r="AB1542" s="3"/>
      <c r="AC1542" s="2"/>
      <c r="AD1542" s="2"/>
    </row>
    <row r="1543" spans="1:30">
      <c r="A1543" s="5">
        <v>29277.435399999998</v>
      </c>
      <c r="B1543" s="3">
        <v>-939.70373500000005</v>
      </c>
      <c r="F1543" s="2">
        <v>-121.988501</v>
      </c>
      <c r="G1543" s="2">
        <v>36.774845999999997</v>
      </c>
      <c r="H1543" s="3">
        <v>29316.463546999999</v>
      </c>
      <c r="I1543" s="3">
        <v>348.15553899999998</v>
      </c>
      <c r="J1543">
        <v>3.6384E-2</v>
      </c>
      <c r="K1543" t="e">
        <f>VLOOKUP(A1543,Channel_xs_widths!$D$2:$E$279,2,FALSE)</f>
        <v>#N/A</v>
      </c>
      <c r="Q1543" s="5"/>
      <c r="R1543" s="3"/>
      <c r="U1543" s="16"/>
      <c r="V1543" s="2"/>
      <c r="W1543" s="5"/>
      <c r="AB1543" s="3"/>
      <c r="AC1543" s="2"/>
      <c r="AD1543" s="2"/>
    </row>
    <row r="1544" spans="1:30">
      <c r="A1544" s="5">
        <v>29308.017</v>
      </c>
      <c r="B1544" s="3">
        <v>-937.72564699999998</v>
      </c>
      <c r="F1544" s="2">
        <v>-121.988568</v>
      </c>
      <c r="G1544" s="2">
        <v>36.775115999999997</v>
      </c>
      <c r="H1544" s="3">
        <v>29347.109053</v>
      </c>
      <c r="I1544" s="3">
        <v>348.15561400000001</v>
      </c>
      <c r="J1544">
        <v>9.5969999999999996E-3</v>
      </c>
      <c r="K1544" t="e">
        <f>VLOOKUP(A1544,Channel_xs_widths!$D$2:$E$279,2,FALSE)</f>
        <v>#N/A</v>
      </c>
      <c r="Q1544" s="5"/>
      <c r="R1544" s="3"/>
      <c r="U1544" s="16"/>
      <c r="V1544" s="2"/>
      <c r="W1544" s="5"/>
      <c r="AB1544" s="3"/>
      <c r="AC1544" s="2"/>
      <c r="AD1544" s="2"/>
    </row>
    <row r="1545" spans="1:30">
      <c r="A1545" s="5">
        <v>29328.404699999999</v>
      </c>
      <c r="B1545" s="3">
        <v>-939.21460000000002</v>
      </c>
      <c r="F1545" s="2">
        <v>-121.988612</v>
      </c>
      <c r="G1545" s="2">
        <v>36.775297000000002</v>
      </c>
      <c r="H1545" s="3">
        <v>29367.551082000002</v>
      </c>
      <c r="I1545" s="3">
        <v>348.15567700000003</v>
      </c>
      <c r="J1545">
        <v>8.1336000000000006E-2</v>
      </c>
      <c r="K1545" t="e">
        <f>VLOOKUP(A1545,Channel_xs_widths!$D$2:$E$279,2,FALSE)</f>
        <v>#N/A</v>
      </c>
      <c r="Q1545" s="5"/>
      <c r="R1545" s="3"/>
      <c r="U1545" s="16"/>
      <c r="V1545" s="2"/>
      <c r="W1545" s="5"/>
      <c r="AB1545" s="3"/>
      <c r="AC1545" s="2"/>
      <c r="AD1545" s="2"/>
    </row>
    <row r="1546" spans="1:30">
      <c r="A1546" s="5">
        <v>29350.6463</v>
      </c>
      <c r="B1546" s="3">
        <v>-941.19293200000004</v>
      </c>
      <c r="F1546" s="2">
        <v>-121.98883499999999</v>
      </c>
      <c r="G1546" s="2">
        <v>36.775387000000002</v>
      </c>
      <c r="H1546" s="3">
        <v>29389.880518999998</v>
      </c>
      <c r="I1546" s="3">
        <v>296.108361</v>
      </c>
      <c r="J1546">
        <v>3.9733999999999998E-2</v>
      </c>
      <c r="K1546">
        <f>VLOOKUP(A1546,Channel_xs_widths!$D$2:$E$279,2,FALSE)</f>
        <v>291.63659540700002</v>
      </c>
      <c r="Q1546" s="5"/>
      <c r="R1546" s="3"/>
      <c r="U1546" s="16"/>
      <c r="V1546" s="2"/>
      <c r="W1546" s="5"/>
      <c r="AB1546" s="3"/>
      <c r="AC1546" s="2"/>
      <c r="AD1546" s="2"/>
    </row>
    <row r="1547" spans="1:30">
      <c r="A1547" s="5">
        <v>29384.008699999998</v>
      </c>
      <c r="B1547" s="3">
        <v>-941.42394999999999</v>
      </c>
      <c r="F1547" s="2">
        <v>-121.989169</v>
      </c>
      <c r="G1547" s="2">
        <v>36.775522000000002</v>
      </c>
      <c r="H1547" s="3">
        <v>29423.243719999999</v>
      </c>
      <c r="I1547" s="3">
        <v>296.10856100000001</v>
      </c>
      <c r="J1547">
        <v>3.4681999999999998E-2</v>
      </c>
      <c r="K1547" t="e">
        <f>VLOOKUP(A1547,Channel_xs_widths!$D$2:$E$279,2,FALSE)</f>
        <v>#N/A</v>
      </c>
      <c r="Q1547" s="5"/>
      <c r="R1547" s="3"/>
      <c r="U1547" s="16"/>
      <c r="V1547" s="2"/>
      <c r="W1547" s="5"/>
      <c r="AB1547" s="3"/>
      <c r="AC1547" s="2"/>
      <c r="AD1547" s="2"/>
    </row>
    <row r="1548" spans="1:30">
      <c r="A1548" s="5">
        <v>29395.129499999999</v>
      </c>
      <c r="B1548" s="3">
        <v>-942.73567700000001</v>
      </c>
      <c r="F1548" s="2">
        <v>-121.98927999999999</v>
      </c>
      <c r="G1548" s="2">
        <v>36.775567000000002</v>
      </c>
      <c r="H1548" s="3">
        <v>29434.441602999999</v>
      </c>
      <c r="I1548" s="3">
        <v>296.10872000000001</v>
      </c>
      <c r="J1548">
        <v>0.11477900000000001</v>
      </c>
      <c r="K1548" t="e">
        <f>VLOOKUP(A1548,Channel_xs_widths!$D$2:$E$279,2,FALSE)</f>
        <v>#N/A</v>
      </c>
      <c r="Q1548" s="5"/>
      <c r="R1548" s="3"/>
      <c r="U1548" s="16"/>
      <c r="V1548" s="2"/>
      <c r="W1548" s="5"/>
      <c r="AB1548" s="3"/>
      <c r="AC1548" s="2"/>
      <c r="AD1548" s="2"/>
    </row>
    <row r="1549" spans="1:30">
      <c r="A1549" s="5">
        <v>29415.201400000002</v>
      </c>
      <c r="B1549" s="3">
        <v>-945.00422900000001</v>
      </c>
      <c r="F1549" s="2">
        <v>-121.989503</v>
      </c>
      <c r="G1549" s="2">
        <v>36.775540999999997</v>
      </c>
      <c r="H1549" s="3">
        <v>29454.641281</v>
      </c>
      <c r="I1549" s="3">
        <v>261.21266700000001</v>
      </c>
      <c r="J1549">
        <v>4.8007000000000001E-2</v>
      </c>
      <c r="K1549" t="e">
        <f>VLOOKUP(A1549,Channel_xs_widths!$D$2:$E$279,2,FALSE)</f>
        <v>#N/A</v>
      </c>
      <c r="Q1549" s="5"/>
      <c r="R1549" s="3"/>
      <c r="U1549" s="16"/>
      <c r="V1549" s="2"/>
      <c r="W1549" s="5"/>
      <c r="AB1549" s="3"/>
      <c r="AC1549" s="2"/>
      <c r="AD1549" s="2"/>
    </row>
    <row r="1550" spans="1:30">
      <c r="A1550" s="5">
        <v>29445.3092</v>
      </c>
      <c r="B1550" s="3">
        <v>-945.14465299999995</v>
      </c>
      <c r="F1550" s="2">
        <v>-121.98983699999999</v>
      </c>
      <c r="G1550" s="2">
        <v>36.775503</v>
      </c>
      <c r="H1550" s="3">
        <v>29484.749451</v>
      </c>
      <c r="I1550" s="3">
        <v>261.21283699999998</v>
      </c>
      <c r="J1550">
        <v>3.2043000000000002E-2</v>
      </c>
      <c r="K1550" t="e">
        <f>VLOOKUP(A1550,Channel_xs_widths!$D$2:$E$279,2,FALSE)</f>
        <v>#N/A</v>
      </c>
      <c r="Q1550" s="5"/>
      <c r="R1550" s="3"/>
      <c r="U1550" s="16"/>
      <c r="V1550" s="2"/>
      <c r="W1550" s="5"/>
      <c r="AB1550" s="3"/>
      <c r="AC1550" s="2"/>
      <c r="AD1550" s="2"/>
    </row>
    <row r="1551" spans="1:30">
      <c r="A1551" s="5">
        <v>29465.381099999999</v>
      </c>
      <c r="B1551" s="3">
        <v>-946.61214199999995</v>
      </c>
      <c r="F1551" s="2">
        <v>-121.990059</v>
      </c>
      <c r="G1551" s="2">
        <v>36.775477000000002</v>
      </c>
      <c r="H1551" s="3">
        <v>29504.874927000001</v>
      </c>
      <c r="I1551" s="3">
        <v>261.213008</v>
      </c>
      <c r="J1551">
        <v>6.8684999999999996E-2</v>
      </c>
      <c r="K1551" t="e">
        <f>VLOOKUP(A1551,Channel_xs_widths!$D$2:$E$279,2,FALSE)</f>
        <v>#N/A</v>
      </c>
      <c r="Q1551" s="5"/>
      <c r="R1551" s="3"/>
      <c r="U1551" s="16"/>
      <c r="V1551" s="2"/>
      <c r="W1551" s="5"/>
      <c r="AB1551" s="3"/>
      <c r="AC1551" s="2"/>
      <c r="AD1551" s="2"/>
    </row>
    <row r="1552" spans="1:30">
      <c r="A1552" s="5">
        <v>29475.624599999999</v>
      </c>
      <c r="B1552" s="3">
        <v>-947.22685200000001</v>
      </c>
      <c r="F1552" s="2">
        <v>-121.990171</v>
      </c>
      <c r="G1552" s="2">
        <v>36.775454000000003</v>
      </c>
      <c r="H1552" s="3">
        <v>29515.136801000001</v>
      </c>
      <c r="I1552" s="3">
        <v>255.27149600000001</v>
      </c>
      <c r="J1552">
        <v>5.6286000000000003E-2</v>
      </c>
      <c r="K1552" t="e">
        <f>VLOOKUP(A1552,Channel_xs_widths!$D$2:$E$279,2,FALSE)</f>
        <v>#N/A</v>
      </c>
      <c r="Q1552" s="5"/>
      <c r="R1552" s="3"/>
      <c r="U1552" s="16"/>
      <c r="V1552" s="2"/>
      <c r="W1552" s="5"/>
      <c r="AB1552" s="3"/>
      <c r="AC1552" s="2"/>
      <c r="AD1552" s="2"/>
    </row>
    <row r="1553" spans="1:30">
      <c r="A1553" s="5">
        <v>29506.354899999998</v>
      </c>
      <c r="B1553" s="3">
        <v>-948.91839600000003</v>
      </c>
      <c r="F1553" s="2">
        <v>-121.990504</v>
      </c>
      <c r="G1553" s="2">
        <v>36.775387000000002</v>
      </c>
      <c r="H1553" s="3">
        <v>29545.913673999999</v>
      </c>
      <c r="I1553" s="3">
        <v>255.271638</v>
      </c>
      <c r="J1553">
        <v>4.7104E-2</v>
      </c>
      <c r="K1553" t="e">
        <f>VLOOKUP(A1553,Channel_xs_widths!$D$2:$E$279,2,FALSE)</f>
        <v>#N/A</v>
      </c>
      <c r="Q1553" s="5"/>
      <c r="R1553" s="3"/>
      <c r="U1553" s="16"/>
      <c r="V1553" s="2"/>
      <c r="W1553" s="5"/>
      <c r="AB1553" s="3"/>
      <c r="AC1553" s="2"/>
      <c r="AD1553" s="2"/>
    </row>
    <row r="1554" spans="1:30">
      <c r="A1554" s="5">
        <v>29537.085299999999</v>
      </c>
      <c r="B1554" s="3">
        <v>-950.12188700000002</v>
      </c>
      <c r="F1554" s="2">
        <v>-121.990838</v>
      </c>
      <c r="G1554" s="2">
        <v>36.775319000000003</v>
      </c>
      <c r="H1554" s="3">
        <v>29576.667609</v>
      </c>
      <c r="I1554" s="3">
        <v>255.271851</v>
      </c>
      <c r="J1554">
        <v>3.5152000000000003E-2</v>
      </c>
      <c r="K1554">
        <f>VLOOKUP(A1554,Channel_xs_widths!$D$2:$E$279,2,FALSE)</f>
        <v>205.36070958799999</v>
      </c>
      <c r="Q1554" s="5"/>
      <c r="R1554" s="3"/>
      <c r="U1554" s="16"/>
      <c r="V1554" s="2"/>
      <c r="W1554" s="5"/>
      <c r="AB1554" s="3"/>
      <c r="AC1554" s="2"/>
      <c r="AD1554" s="2"/>
    </row>
    <row r="1555" spans="1:30">
      <c r="A1555" s="5">
        <v>29547.328799999999</v>
      </c>
      <c r="B1555" s="3">
        <v>-950.35872400000005</v>
      </c>
      <c r="F1555" s="2">
        <v>-121.99095</v>
      </c>
      <c r="G1555" s="2">
        <v>36.775297000000002</v>
      </c>
      <c r="H1555" s="3">
        <v>29586.913810999999</v>
      </c>
      <c r="I1555" s="3">
        <v>255.27199300000001</v>
      </c>
      <c r="J1555">
        <v>2.4407000000000002E-2</v>
      </c>
      <c r="K1555" t="e">
        <f>VLOOKUP(A1555,Channel_xs_widths!$D$2:$E$279,2,FALSE)</f>
        <v>#N/A</v>
      </c>
      <c r="Q1555" s="5"/>
      <c r="R1555" s="3"/>
      <c r="U1555" s="16"/>
      <c r="V1555" s="2"/>
      <c r="W1555" s="5"/>
      <c r="AB1555" s="3"/>
      <c r="AC1555" s="2"/>
      <c r="AD1555" s="2"/>
    </row>
    <row r="1556" spans="1:30">
      <c r="A1556" s="5">
        <v>29567.196400000001</v>
      </c>
      <c r="B1556" s="3">
        <v>-950.85681199999999</v>
      </c>
      <c r="F1556" s="2">
        <v>-121.99117200000001</v>
      </c>
      <c r="G1556" s="2">
        <v>36.775297000000002</v>
      </c>
      <c r="H1556" s="3">
        <v>29606.787676</v>
      </c>
      <c r="I1556" s="3">
        <v>269.39593000000002</v>
      </c>
      <c r="J1556">
        <v>2.4858000000000002E-2</v>
      </c>
      <c r="K1556" t="e">
        <f>VLOOKUP(A1556,Channel_xs_widths!$D$2:$E$279,2,FALSE)</f>
        <v>#N/A</v>
      </c>
      <c r="Q1556" s="5"/>
      <c r="R1556" s="3"/>
      <c r="U1556" s="16"/>
      <c r="V1556" s="2"/>
      <c r="W1556" s="5"/>
      <c r="AB1556" s="3"/>
      <c r="AC1556" s="2"/>
      <c r="AD1556" s="2"/>
    </row>
    <row r="1557" spans="1:30">
      <c r="A1557" s="5">
        <v>29596.997800000001</v>
      </c>
      <c r="B1557" s="3">
        <v>-951.59338400000001</v>
      </c>
      <c r="F1557" s="2">
        <v>-121.991506</v>
      </c>
      <c r="G1557" s="2">
        <v>36.775297000000002</v>
      </c>
      <c r="H1557" s="3">
        <v>29636.59821</v>
      </c>
      <c r="I1557" s="3">
        <v>269.396096</v>
      </c>
      <c r="J1557">
        <v>3.7365000000000002E-2</v>
      </c>
      <c r="K1557" t="e">
        <f>VLOOKUP(A1557,Channel_xs_widths!$D$2:$E$279,2,FALSE)</f>
        <v>#N/A</v>
      </c>
      <c r="Q1557" s="5"/>
      <c r="R1557" s="3"/>
      <c r="U1557" s="16"/>
      <c r="V1557" s="2"/>
      <c r="W1557" s="5"/>
      <c r="AB1557" s="3"/>
      <c r="AC1557" s="2"/>
      <c r="AD1557" s="2"/>
    </row>
    <row r="1558" spans="1:30">
      <c r="A1558" s="5">
        <v>29626.799299999999</v>
      </c>
      <c r="B1558" s="3">
        <v>-953.08388300000001</v>
      </c>
      <c r="F1558" s="2">
        <v>-121.99184</v>
      </c>
      <c r="G1558" s="2">
        <v>36.775297000000002</v>
      </c>
      <c r="H1558" s="3">
        <v>29666.436890000001</v>
      </c>
      <c r="I1558" s="3">
        <v>269.39629600000001</v>
      </c>
      <c r="J1558">
        <v>2.4556999999999999E-2</v>
      </c>
      <c r="K1558" t="e">
        <f>VLOOKUP(A1558,Channel_xs_widths!$D$2:$E$279,2,FALSE)</f>
        <v>#N/A</v>
      </c>
      <c r="Q1558" s="5"/>
      <c r="R1558" s="3"/>
      <c r="U1558" s="16"/>
      <c r="V1558" s="2"/>
      <c r="W1558" s="5"/>
      <c r="AB1558" s="3"/>
      <c r="AC1558" s="2"/>
      <c r="AD1558" s="2"/>
    </row>
    <row r="1559" spans="1:30">
      <c r="A1559" s="5">
        <v>29636.733100000001</v>
      </c>
      <c r="B1559" s="3">
        <v>-952.56917299999998</v>
      </c>
      <c r="F1559" s="2">
        <v>-121.991951</v>
      </c>
      <c r="G1559" s="2">
        <v>36.775297000000002</v>
      </c>
      <c r="H1559" s="3">
        <v>29676.384026</v>
      </c>
      <c r="I1559" s="3">
        <v>269.39642900000001</v>
      </c>
      <c r="J1559">
        <v>2.7279999999999999E-2</v>
      </c>
      <c r="K1559" t="e">
        <f>VLOOKUP(A1559,Channel_xs_widths!$D$2:$E$279,2,FALSE)</f>
        <v>#N/A</v>
      </c>
      <c r="Q1559" s="5"/>
      <c r="R1559" s="3"/>
      <c r="U1559" s="16"/>
      <c r="V1559" s="2"/>
      <c r="W1559" s="5"/>
      <c r="AB1559" s="3"/>
      <c r="AC1559" s="2"/>
      <c r="AD1559" s="2"/>
    </row>
    <row r="1560" spans="1:30">
      <c r="A1560" s="5">
        <v>29657.405900000002</v>
      </c>
      <c r="B1560" s="3">
        <v>-952.24893599999996</v>
      </c>
      <c r="F1560" s="2">
        <v>-121.99217400000001</v>
      </c>
      <c r="G1560" s="2">
        <v>36.775348000000001</v>
      </c>
      <c r="H1560" s="3">
        <v>29697.059301000001</v>
      </c>
      <c r="I1560" s="3">
        <v>285.44025199999999</v>
      </c>
      <c r="J1560">
        <v>1.4093E-2</v>
      </c>
      <c r="K1560" t="e">
        <f>VLOOKUP(A1560,Channel_xs_widths!$D$2:$E$279,2,FALSE)</f>
        <v>#N/A</v>
      </c>
      <c r="Q1560" s="5"/>
      <c r="R1560" s="3"/>
      <c r="U1560" s="16"/>
      <c r="V1560" s="2"/>
      <c r="W1560" s="5"/>
      <c r="AB1560" s="3"/>
      <c r="AC1560" s="2"/>
      <c r="AD1560" s="2"/>
    </row>
    <row r="1561" spans="1:30">
      <c r="A1561" s="5">
        <v>29672.910500000002</v>
      </c>
      <c r="B1561" s="3">
        <v>-953.07901000000004</v>
      </c>
      <c r="F1561" s="2">
        <v>-121.992341</v>
      </c>
      <c r="G1561" s="2">
        <v>36.775387000000002</v>
      </c>
      <c r="H1561" s="3">
        <v>29712.586093000002</v>
      </c>
      <c r="I1561" s="3">
        <v>285.44037700000001</v>
      </c>
      <c r="J1561">
        <v>4.0739999999999998E-2</v>
      </c>
      <c r="K1561" t="e">
        <f>VLOOKUP(A1561,Channel_xs_widths!$D$2:$E$279,2,FALSE)</f>
        <v>#N/A</v>
      </c>
      <c r="Q1561" s="5"/>
      <c r="R1561" s="3"/>
      <c r="U1561" s="16"/>
      <c r="V1561" s="2"/>
      <c r="W1561" s="5"/>
      <c r="AB1561" s="3"/>
      <c r="AC1561" s="2"/>
      <c r="AD1561" s="2"/>
    </row>
    <row r="1562" spans="1:30">
      <c r="A1562" s="5">
        <v>29688.415000000001</v>
      </c>
      <c r="B1562" s="3">
        <v>-953.51225899999997</v>
      </c>
      <c r="F1562" s="2">
        <v>-121.992508</v>
      </c>
      <c r="G1562" s="2">
        <v>36.775424999999998</v>
      </c>
      <c r="H1562" s="3">
        <v>29728.096724999999</v>
      </c>
      <c r="I1562" s="3">
        <v>285.44048500000002</v>
      </c>
      <c r="J1562">
        <v>2.5416999999999999E-2</v>
      </c>
      <c r="K1562" t="e">
        <f>VLOOKUP(A1562,Channel_xs_widths!$D$2:$E$279,2,FALSE)</f>
        <v>#N/A</v>
      </c>
      <c r="Q1562" s="5"/>
      <c r="R1562" s="3"/>
      <c r="U1562" s="16"/>
      <c r="V1562" s="2"/>
      <c r="W1562" s="5"/>
      <c r="AB1562" s="3"/>
      <c r="AC1562" s="2"/>
      <c r="AD1562" s="2"/>
    </row>
    <row r="1563" spans="1:30">
      <c r="A1563" s="5">
        <v>29709.087800000001</v>
      </c>
      <c r="B1563" s="3">
        <v>-953.99853499999995</v>
      </c>
      <c r="F1563" s="2">
        <v>-121.99273100000001</v>
      </c>
      <c r="G1563" s="2">
        <v>36.775477000000002</v>
      </c>
      <c r="H1563" s="3">
        <v>29748.775204000001</v>
      </c>
      <c r="I1563" s="3">
        <v>285.44060999999999</v>
      </c>
      <c r="J1563">
        <v>5.8587E-2</v>
      </c>
      <c r="K1563" t="e">
        <f>VLOOKUP(A1563,Channel_xs_widths!$D$2:$E$279,2,FALSE)</f>
        <v>#N/A</v>
      </c>
      <c r="Q1563" s="5"/>
      <c r="R1563" s="3"/>
      <c r="U1563" s="16"/>
      <c r="V1563" s="2"/>
      <c r="W1563" s="5"/>
      <c r="AB1563" s="3"/>
      <c r="AC1563" s="2"/>
      <c r="AD1563" s="2"/>
    </row>
    <row r="1564" spans="1:30">
      <c r="A1564" s="5">
        <v>29719.331200000001</v>
      </c>
      <c r="B1564" s="3">
        <v>-955.323532</v>
      </c>
      <c r="F1564" s="2">
        <v>-121.992842</v>
      </c>
      <c r="G1564" s="2">
        <v>36.775454000000003</v>
      </c>
      <c r="H1564" s="3">
        <v>29759.103984000001</v>
      </c>
      <c r="I1564" s="3">
        <v>255.27309600000001</v>
      </c>
      <c r="J1564">
        <v>7.1791999999999995E-2</v>
      </c>
      <c r="K1564" t="e">
        <f>VLOOKUP(A1564,Channel_xs_widths!$D$2:$E$279,2,FALSE)</f>
        <v>#N/A</v>
      </c>
      <c r="Q1564" s="5"/>
      <c r="R1564" s="3"/>
      <c r="U1564" s="16"/>
      <c r="V1564" s="2"/>
      <c r="W1564" s="5"/>
      <c r="AB1564" s="3"/>
      <c r="AC1564" s="2"/>
      <c r="AD1564" s="2"/>
    </row>
    <row r="1565" spans="1:30">
      <c r="A1565" s="5">
        <v>29750.061600000001</v>
      </c>
      <c r="B1565" s="3">
        <v>-956.94012499999997</v>
      </c>
      <c r="F1565" s="2">
        <v>-121.99317600000001</v>
      </c>
      <c r="G1565" s="2">
        <v>36.775387000000002</v>
      </c>
      <c r="H1565" s="3">
        <v>29789.876813999999</v>
      </c>
      <c r="I1565" s="3">
        <v>255.27323799999999</v>
      </c>
      <c r="J1565">
        <v>2.3406E-2</v>
      </c>
      <c r="K1565">
        <f>VLOOKUP(A1565,Channel_xs_widths!$D$2:$E$279,2,FALSE)</f>
        <v>219.02467092000001</v>
      </c>
      <c r="Q1565" s="5"/>
      <c r="R1565" s="3"/>
      <c r="U1565" s="16"/>
      <c r="V1565" s="2"/>
      <c r="W1565" s="5"/>
      <c r="AB1565" s="3"/>
      <c r="AC1565" s="2"/>
      <c r="AD1565" s="2"/>
    </row>
    <row r="1566" spans="1:30">
      <c r="A1566" s="5">
        <v>29780.7919</v>
      </c>
      <c r="B1566" s="3">
        <v>-956.76210000000003</v>
      </c>
      <c r="F1566" s="2">
        <v>-121.99351</v>
      </c>
      <c r="G1566" s="2">
        <v>36.775319000000003</v>
      </c>
      <c r="H1566" s="3">
        <v>29820.607690000001</v>
      </c>
      <c r="I1566" s="3">
        <v>255.27345099999999</v>
      </c>
      <c r="J1566">
        <v>1.3386E-2</v>
      </c>
      <c r="K1566" t="e">
        <f>VLOOKUP(A1566,Channel_xs_widths!$D$2:$E$279,2,FALSE)</f>
        <v>#N/A</v>
      </c>
      <c r="Q1566" s="5"/>
      <c r="R1566" s="3"/>
      <c r="U1566" s="16"/>
      <c r="V1566" s="2"/>
      <c r="W1566" s="5"/>
      <c r="AB1566" s="3"/>
      <c r="AC1566" s="2"/>
      <c r="AD1566" s="2"/>
    </row>
    <row r="1567" spans="1:30">
      <c r="A1567" s="5">
        <v>29791.035400000001</v>
      </c>
      <c r="B1567" s="3">
        <v>-957.488607</v>
      </c>
      <c r="F1567" s="2">
        <v>-121.993621</v>
      </c>
      <c r="G1567" s="2">
        <v>36.775297000000002</v>
      </c>
      <c r="H1567" s="3">
        <v>29830.87688</v>
      </c>
      <c r="I1567" s="3">
        <v>255.27359300000001</v>
      </c>
      <c r="J1567">
        <v>6.5784999999999996E-2</v>
      </c>
      <c r="K1567" t="e">
        <f>VLOOKUP(A1567,Channel_xs_widths!$D$2:$E$279,2,FALSE)</f>
        <v>#N/A</v>
      </c>
      <c r="Q1567" s="5"/>
      <c r="R1567" s="3"/>
      <c r="U1567" s="16"/>
      <c r="V1567" s="2"/>
      <c r="W1567" s="5"/>
      <c r="AB1567" s="3"/>
      <c r="AC1567" s="2"/>
      <c r="AD1567" s="2"/>
    </row>
    <row r="1568" spans="1:30">
      <c r="A1568" s="5">
        <v>29810.902999999998</v>
      </c>
      <c r="B1568" s="3">
        <v>-958.74296100000004</v>
      </c>
      <c r="F1568" s="2">
        <v>-121.993844</v>
      </c>
      <c r="G1568" s="2">
        <v>36.775297000000002</v>
      </c>
      <c r="H1568" s="3">
        <v>29850.784049999998</v>
      </c>
      <c r="I1568" s="3">
        <v>269.39752900000002</v>
      </c>
      <c r="J1568">
        <v>4.5095000000000003E-2</v>
      </c>
      <c r="K1568" t="e">
        <f>VLOOKUP(A1568,Channel_xs_widths!$D$2:$E$279,2,FALSE)</f>
        <v>#N/A</v>
      </c>
      <c r="Q1568" s="5"/>
      <c r="R1568" s="3"/>
      <c r="U1568" s="16"/>
      <c r="V1568" s="2"/>
      <c r="W1568" s="5"/>
      <c r="AB1568" s="3"/>
      <c r="AC1568" s="2"/>
      <c r="AD1568" s="2"/>
    </row>
    <row r="1569" spans="1:30">
      <c r="A1569" s="5">
        <v>29840.704399999999</v>
      </c>
      <c r="B1569" s="3">
        <v>-959.72845500000005</v>
      </c>
      <c r="F1569" s="2">
        <v>-121.99417800000001</v>
      </c>
      <c r="G1569" s="2">
        <v>36.775297000000002</v>
      </c>
      <c r="H1569" s="3">
        <v>29880.601757</v>
      </c>
      <c r="I1569" s="3">
        <v>269.397696</v>
      </c>
      <c r="J1569">
        <v>1.4037000000000001E-2</v>
      </c>
      <c r="K1569" t="e">
        <f>VLOOKUP(A1569,Channel_xs_widths!$D$2:$E$279,2,FALSE)</f>
        <v>#N/A</v>
      </c>
      <c r="Q1569" s="5"/>
      <c r="R1569" s="3"/>
      <c r="U1569" s="16"/>
      <c r="V1569" s="2"/>
      <c r="W1569" s="5"/>
      <c r="AB1569" s="3"/>
      <c r="AC1569" s="2"/>
      <c r="AD1569" s="2"/>
    </row>
    <row r="1570" spans="1:30">
      <c r="A1570" s="5">
        <v>29870.5059</v>
      </c>
      <c r="B1570" s="3">
        <v>-959.57959000000005</v>
      </c>
      <c r="F1570" s="2">
        <v>-121.994512</v>
      </c>
      <c r="G1570" s="2">
        <v>36.775297000000002</v>
      </c>
      <c r="H1570" s="3">
        <v>29910.403544000001</v>
      </c>
      <c r="I1570" s="3">
        <v>269.397896</v>
      </c>
      <c r="J1570">
        <v>3.222E-3</v>
      </c>
      <c r="K1570" t="e">
        <f>VLOOKUP(A1570,Channel_xs_widths!$D$2:$E$279,2,FALSE)</f>
        <v>#N/A</v>
      </c>
      <c r="Q1570" s="5"/>
      <c r="R1570" s="3"/>
      <c r="U1570" s="16"/>
      <c r="V1570" s="2"/>
      <c r="W1570" s="5"/>
      <c r="AB1570" s="3"/>
      <c r="AC1570" s="2"/>
      <c r="AD1570" s="2"/>
    </row>
    <row r="1571" spans="1:30">
      <c r="A1571" s="5">
        <v>29880.439699999999</v>
      </c>
      <c r="B1571" s="3">
        <v>-959.60042299999998</v>
      </c>
      <c r="F1571" s="2">
        <v>-121.994623</v>
      </c>
      <c r="G1571" s="2">
        <v>36.775297000000002</v>
      </c>
      <c r="H1571" s="3">
        <v>29920.337370000001</v>
      </c>
      <c r="I1571" s="3">
        <v>269.39802900000001</v>
      </c>
      <c r="J1571">
        <v>4.3189999999999999E-3</v>
      </c>
      <c r="K1571" t="e">
        <f>VLOOKUP(A1571,Channel_xs_widths!$D$2:$E$279,2,FALSE)</f>
        <v>#N/A</v>
      </c>
      <c r="Q1571" s="5"/>
      <c r="R1571" s="3"/>
      <c r="U1571" s="16"/>
      <c r="V1571" s="2"/>
      <c r="W1571" s="5"/>
      <c r="AB1571" s="3"/>
      <c r="AC1571" s="2"/>
      <c r="AD1571" s="2"/>
    </row>
    <row r="1572" spans="1:30">
      <c r="A1572" s="5">
        <v>29900.511600000002</v>
      </c>
      <c r="B1572" s="3">
        <v>-959.44998599999997</v>
      </c>
      <c r="F1572" s="2">
        <v>-121.994845</v>
      </c>
      <c r="G1572" s="2">
        <v>36.775270999999996</v>
      </c>
      <c r="H1572" s="3">
        <v>29940.409868999999</v>
      </c>
      <c r="I1572" s="3">
        <v>261.21589899999998</v>
      </c>
      <c r="J1572">
        <v>5.7200000000000003E-3</v>
      </c>
      <c r="K1572" t="e">
        <f>VLOOKUP(A1572,Channel_xs_widths!$D$2:$E$279,2,FALSE)</f>
        <v>#N/A</v>
      </c>
      <c r="Q1572" s="5"/>
      <c r="R1572" s="3"/>
      <c r="U1572" s="16"/>
      <c r="V1572" s="2"/>
      <c r="W1572" s="5"/>
      <c r="AB1572" s="3"/>
      <c r="AC1572" s="2"/>
      <c r="AD1572" s="2"/>
    </row>
    <row r="1573" spans="1:30">
      <c r="A1573" s="5">
        <v>29930.619500000001</v>
      </c>
      <c r="B1573" s="3">
        <v>-959.31339800000001</v>
      </c>
      <c r="F1573" s="2">
        <v>-121.99517899999999</v>
      </c>
      <c r="G1573" s="2">
        <v>36.775232000000003</v>
      </c>
      <c r="H1573" s="3">
        <v>29970.518092999999</v>
      </c>
      <c r="I1573" s="3">
        <v>261.216069</v>
      </c>
      <c r="J1573">
        <v>3.3189000000000003E-2</v>
      </c>
      <c r="K1573">
        <f>VLOOKUP(A1573,Channel_xs_widths!$D$2:$E$279,2,FALSE)</f>
        <v>314.73791259900003</v>
      </c>
      <c r="Q1573" s="5"/>
      <c r="R1573" s="3"/>
      <c r="U1573" s="16"/>
      <c r="V1573" s="2"/>
      <c r="W1573" s="5"/>
      <c r="AB1573" s="3"/>
      <c r="AC1573" s="2"/>
      <c r="AD1573" s="2"/>
    </row>
    <row r="1574" spans="1:30">
      <c r="A1574" s="5">
        <v>29950.691500000001</v>
      </c>
      <c r="B1574" s="3">
        <v>-961.11539700000003</v>
      </c>
      <c r="F1574" s="2">
        <v>-121.995402</v>
      </c>
      <c r="G1574" s="2">
        <v>36.775207000000002</v>
      </c>
      <c r="H1574" s="3">
        <v>29990.670770000001</v>
      </c>
      <c r="I1574" s="3">
        <v>261.21624000000003</v>
      </c>
      <c r="J1574">
        <v>8.9481000000000005E-2</v>
      </c>
      <c r="K1574" t="e">
        <f>VLOOKUP(A1574,Channel_xs_widths!$D$2:$E$279,2,FALSE)</f>
        <v>#N/A</v>
      </c>
      <c r="Q1574" s="5"/>
      <c r="R1574" s="3"/>
      <c r="U1574" s="16"/>
      <c r="V1574" s="2"/>
      <c r="W1574" s="5"/>
      <c r="AB1574" s="3"/>
      <c r="AC1574" s="2"/>
      <c r="AD1574" s="2"/>
    </row>
    <row r="1575" spans="1:30">
      <c r="A1575" s="5">
        <v>29960.9349</v>
      </c>
      <c r="B1575" s="3">
        <v>-962.02604699999995</v>
      </c>
      <c r="F1575" s="2">
        <v>-121.995513</v>
      </c>
      <c r="G1575" s="2">
        <v>36.775184000000003</v>
      </c>
      <c r="H1575" s="3">
        <v>30000.954637999999</v>
      </c>
      <c r="I1575" s="3">
        <v>255.27474799999999</v>
      </c>
      <c r="J1575">
        <v>5.3277999999999999E-2</v>
      </c>
      <c r="K1575" t="e">
        <f>VLOOKUP(A1575,Channel_xs_widths!$D$2:$E$279,2,FALSE)</f>
        <v>#N/A</v>
      </c>
      <c r="Q1575" s="5"/>
      <c r="R1575" s="3"/>
      <c r="U1575" s="16"/>
      <c r="V1575" s="2"/>
      <c r="W1575" s="5"/>
      <c r="AB1575" s="3"/>
      <c r="AC1575" s="2"/>
      <c r="AD1575" s="2"/>
    </row>
    <row r="1576" spans="1:30">
      <c r="A1576" s="5">
        <v>29991.665300000001</v>
      </c>
      <c r="B1576" s="3">
        <v>-963.29840100000001</v>
      </c>
      <c r="F1576" s="2">
        <v>-121.995847</v>
      </c>
      <c r="G1576" s="2">
        <v>36.775115999999997</v>
      </c>
      <c r="H1576" s="3">
        <v>30031.71139</v>
      </c>
      <c r="I1576" s="3">
        <v>255.27489</v>
      </c>
      <c r="J1576">
        <v>2.4226000000000001E-2</v>
      </c>
      <c r="K1576" t="e">
        <f>VLOOKUP(A1576,Channel_xs_widths!$D$2:$E$279,2,FALSE)</f>
        <v>#N/A</v>
      </c>
      <c r="Q1576" s="5"/>
      <c r="R1576" s="3"/>
      <c r="U1576" s="16"/>
      <c r="V1576" s="2"/>
      <c r="W1576" s="5"/>
      <c r="AB1576" s="3"/>
      <c r="AC1576" s="2"/>
      <c r="AD1576" s="2"/>
    </row>
    <row r="1577" spans="1:30">
      <c r="A1577" s="5">
        <v>30022.395799999998</v>
      </c>
      <c r="B1577" s="3">
        <v>-963.51498400000003</v>
      </c>
      <c r="F1577" s="2">
        <v>-121.99618100000001</v>
      </c>
      <c r="G1577" s="2">
        <v>36.775049000000003</v>
      </c>
      <c r="H1577" s="3">
        <v>30062.442599000002</v>
      </c>
      <c r="I1577" s="3">
        <v>255.275103</v>
      </c>
      <c r="J1577">
        <v>1.4461999999999999E-2</v>
      </c>
      <c r="K1577" t="e">
        <f>VLOOKUP(A1577,Channel_xs_widths!$D$2:$E$279,2,FALSE)</f>
        <v>#N/A</v>
      </c>
      <c r="Q1577" s="5"/>
      <c r="R1577" s="3"/>
      <c r="U1577" s="16"/>
      <c r="V1577" s="2"/>
      <c r="W1577" s="5"/>
      <c r="AB1577" s="3"/>
      <c r="AC1577" s="2"/>
      <c r="AD1577" s="2"/>
    </row>
    <row r="1578" spans="1:30">
      <c r="A1578" s="5">
        <v>30032.639299999999</v>
      </c>
      <c r="B1578" s="3">
        <v>-963.89095099999997</v>
      </c>
      <c r="F1578" s="2">
        <v>-121.996292</v>
      </c>
      <c r="G1578" s="2">
        <v>36.775025999999997</v>
      </c>
      <c r="H1578" s="3">
        <v>30072.692983000001</v>
      </c>
      <c r="I1578" s="3">
        <v>255.27524500000001</v>
      </c>
      <c r="J1578">
        <v>2.3879000000000001E-2</v>
      </c>
      <c r="K1578" t="e">
        <f>VLOOKUP(A1578,Channel_xs_widths!$D$2:$E$279,2,FALSE)</f>
        <v>#N/A</v>
      </c>
      <c r="Q1578" s="5"/>
      <c r="R1578" s="3"/>
      <c r="U1578" s="16"/>
      <c r="V1578" s="2"/>
      <c r="W1578" s="5"/>
      <c r="AB1578" s="3"/>
      <c r="AC1578" s="2"/>
      <c r="AD1578" s="2"/>
    </row>
    <row r="1579" spans="1:30">
      <c r="A1579" s="5">
        <v>30052.507000000001</v>
      </c>
      <c r="B1579" s="3">
        <v>-964.23400900000001</v>
      </c>
      <c r="F1579" s="2">
        <v>-121.996515</v>
      </c>
      <c r="G1579" s="2">
        <v>36.775025999999997</v>
      </c>
      <c r="H1579" s="3">
        <v>30092.563617</v>
      </c>
      <c r="I1579" s="3">
        <v>269.39913300000001</v>
      </c>
      <c r="J1579">
        <v>6.0999999999999997E-4</v>
      </c>
      <c r="K1579" t="e">
        <f>VLOOKUP(A1579,Channel_xs_widths!$D$2:$E$279,2,FALSE)</f>
        <v>#N/A</v>
      </c>
      <c r="Q1579" s="5"/>
      <c r="R1579" s="3"/>
      <c r="U1579" s="16"/>
      <c r="V1579" s="2"/>
      <c r="W1579" s="5"/>
      <c r="AB1579" s="3"/>
      <c r="AC1579" s="2"/>
      <c r="AD1579" s="2"/>
    </row>
    <row r="1580" spans="1:30">
      <c r="A1580" s="5">
        <v>30082.308499999999</v>
      </c>
      <c r="B1580" s="3">
        <v>-963.92122400000005</v>
      </c>
      <c r="F1580" s="2">
        <v>-121.996849</v>
      </c>
      <c r="G1580" s="2">
        <v>36.775025999999997</v>
      </c>
      <c r="H1580" s="3">
        <v>30122.366763999999</v>
      </c>
      <c r="I1580" s="3">
        <v>269.39929899999998</v>
      </c>
      <c r="J1580">
        <v>3.415E-2</v>
      </c>
      <c r="K1580" t="e">
        <f>VLOOKUP(A1580,Channel_xs_widths!$D$2:$E$279,2,FALSE)</f>
        <v>#N/A</v>
      </c>
      <c r="Q1580" s="5"/>
      <c r="R1580" s="3"/>
      <c r="U1580" s="16"/>
      <c r="V1580" s="2"/>
      <c r="W1580" s="5"/>
      <c r="AB1580" s="3"/>
      <c r="AC1580" s="2"/>
      <c r="AD1580" s="2"/>
    </row>
    <row r="1581" spans="1:30">
      <c r="A1581" s="5">
        <v>30112.11</v>
      </c>
      <c r="B1581" s="3">
        <v>-966.26943000000006</v>
      </c>
      <c r="F1581" s="2">
        <v>-121.99718300000001</v>
      </c>
      <c r="G1581" s="2">
        <v>36.775025999999997</v>
      </c>
      <c r="H1581" s="3">
        <v>30152.260638</v>
      </c>
      <c r="I1581" s="3">
        <v>269.39949899999999</v>
      </c>
      <c r="J1581">
        <v>5.9086E-2</v>
      </c>
      <c r="K1581" t="e">
        <f>VLOOKUP(A1581,Channel_xs_widths!$D$2:$E$279,2,FALSE)</f>
        <v>#N/A</v>
      </c>
      <c r="Q1581" s="5"/>
      <c r="R1581" s="3"/>
      <c r="U1581" s="16"/>
      <c r="V1581" s="2"/>
      <c r="W1581" s="5"/>
      <c r="AB1581" s="3"/>
      <c r="AC1581" s="2"/>
      <c r="AD1581" s="2"/>
    </row>
    <row r="1582" spans="1:30">
      <c r="A1582" s="5">
        <v>30122.043799999999</v>
      </c>
      <c r="B1582" s="3">
        <v>-966.26904300000001</v>
      </c>
      <c r="F1582" s="2">
        <v>-121.997294</v>
      </c>
      <c r="G1582" s="2">
        <v>36.775025999999997</v>
      </c>
      <c r="H1582" s="3">
        <v>30162.194471999999</v>
      </c>
      <c r="I1582" s="3">
        <v>269.399632</v>
      </c>
      <c r="J1582">
        <v>7.685E-3</v>
      </c>
      <c r="K1582" t="e">
        <f>VLOOKUP(A1582,Channel_xs_widths!$D$2:$E$279,2,FALSE)</f>
        <v>#N/A</v>
      </c>
      <c r="Q1582" s="5"/>
      <c r="R1582" s="3"/>
      <c r="U1582" s="16"/>
      <c r="V1582" s="2"/>
      <c r="W1582" s="5"/>
      <c r="AB1582" s="3"/>
      <c r="AC1582" s="2"/>
      <c r="AD1582" s="2"/>
    </row>
    <row r="1583" spans="1:30">
      <c r="A1583" s="5">
        <v>30145.9696</v>
      </c>
      <c r="B1583" s="3">
        <v>-966.52964999999995</v>
      </c>
      <c r="F1583" s="2">
        <v>-121.997517</v>
      </c>
      <c r="G1583" s="2">
        <v>36.774906000000001</v>
      </c>
      <c r="H1583" s="3">
        <v>30186.121703000001</v>
      </c>
      <c r="I1583" s="3">
        <v>235.53824599999999</v>
      </c>
      <c r="J1583">
        <v>9.8299999999999993E-4</v>
      </c>
      <c r="K1583">
        <f>VLOOKUP(A1583,Channel_xs_widths!$D$2:$E$279,2,FALSE)</f>
        <v>440.48314193700003</v>
      </c>
      <c r="Q1583" s="5"/>
      <c r="R1583" s="3"/>
      <c r="U1583" s="16"/>
      <c r="V1583" s="2"/>
      <c r="W1583" s="5"/>
      <c r="AB1583" s="3"/>
      <c r="AC1583" s="2"/>
      <c r="AD1583" s="2"/>
    </row>
    <row r="1584" spans="1:30">
      <c r="A1584" s="5">
        <v>30157.932499999999</v>
      </c>
      <c r="B1584" s="3">
        <v>-966.30432099999996</v>
      </c>
      <c r="F1584" s="2">
        <v>-121.99762800000001</v>
      </c>
      <c r="G1584" s="2">
        <v>36.774845999999997</v>
      </c>
      <c r="H1584" s="3">
        <v>30198.086739999999</v>
      </c>
      <c r="I1584" s="3">
        <v>235.53837899999999</v>
      </c>
      <c r="J1584">
        <v>2.9842E-2</v>
      </c>
      <c r="K1584" t="e">
        <f>VLOOKUP(A1584,Channel_xs_widths!$D$2:$E$279,2,FALSE)</f>
        <v>#N/A</v>
      </c>
      <c r="Q1584" s="5"/>
      <c r="R1584" s="3"/>
      <c r="U1584" s="16"/>
      <c r="V1584" s="2"/>
      <c r="W1584" s="5"/>
      <c r="AB1584" s="3"/>
      <c r="AC1584" s="2"/>
      <c r="AD1584" s="2"/>
    </row>
    <row r="1585" spans="1:30">
      <c r="A1585" s="5">
        <v>30181.858400000001</v>
      </c>
      <c r="B1585" s="3">
        <v>-965.45864500000005</v>
      </c>
      <c r="F1585" s="2">
        <v>-121.997851</v>
      </c>
      <c r="G1585" s="2">
        <v>36.774726000000001</v>
      </c>
      <c r="H1585" s="3">
        <v>30222.027529999999</v>
      </c>
      <c r="I1585" s="3">
        <v>235.538512</v>
      </c>
      <c r="J1585">
        <v>1.7809999999999999E-2</v>
      </c>
      <c r="K1585" t="e">
        <f>VLOOKUP(A1585,Channel_xs_widths!$D$2:$E$279,2,FALSE)</f>
        <v>#N/A</v>
      </c>
      <c r="Q1585" s="5"/>
      <c r="R1585" s="3"/>
      <c r="U1585" s="16"/>
      <c r="V1585" s="2"/>
      <c r="W1585" s="5"/>
      <c r="AB1585" s="3"/>
      <c r="AC1585" s="2"/>
      <c r="AD1585" s="2"/>
    </row>
    <row r="1586" spans="1:30">
      <c r="A1586" s="5">
        <v>30211.7657</v>
      </c>
      <c r="B1586" s="3">
        <v>-967.26308200000005</v>
      </c>
      <c r="F1586" s="2">
        <v>-121.99812900000001</v>
      </c>
      <c r="G1586" s="2">
        <v>36.774576000000003</v>
      </c>
      <c r="H1586" s="3">
        <v>30251.989259999998</v>
      </c>
      <c r="I1586" s="3">
        <v>235.53871100000001</v>
      </c>
      <c r="J1586">
        <v>5.8964000000000003E-2</v>
      </c>
      <c r="K1586" t="e">
        <f>VLOOKUP(A1586,Channel_xs_widths!$D$2:$E$279,2,FALSE)</f>
        <v>#N/A</v>
      </c>
      <c r="Q1586" s="5"/>
      <c r="R1586" s="3"/>
      <c r="U1586" s="16"/>
      <c r="V1586" s="2"/>
      <c r="W1586" s="5"/>
      <c r="AB1586" s="3"/>
      <c r="AC1586" s="2"/>
      <c r="AD1586" s="2"/>
    </row>
    <row r="1587" spans="1:30">
      <c r="A1587" s="5">
        <v>30217.747200000002</v>
      </c>
      <c r="B1587" s="3">
        <v>-967.57480899999996</v>
      </c>
      <c r="F1587" s="2">
        <v>-121.99818500000001</v>
      </c>
      <c r="G1587" s="2">
        <v>36.774546000000001</v>
      </c>
      <c r="H1587" s="3">
        <v>30257.978851</v>
      </c>
      <c r="I1587" s="3">
        <v>235.53884300000001</v>
      </c>
      <c r="J1587">
        <v>2.0213999999999999E-2</v>
      </c>
      <c r="K1587" t="e">
        <f>VLOOKUP(A1587,Channel_xs_widths!$D$2:$E$279,2,FALSE)</f>
        <v>#N/A</v>
      </c>
      <c r="Q1587" s="5"/>
      <c r="R1587" s="3"/>
      <c r="U1587" s="16"/>
      <c r="V1587" s="2"/>
      <c r="W1587" s="5"/>
      <c r="AB1587" s="3"/>
      <c r="AC1587" s="2"/>
      <c r="AD1587" s="2"/>
    </row>
    <row r="1588" spans="1:30">
      <c r="A1588" s="5">
        <v>30229.7101</v>
      </c>
      <c r="B1588" s="3">
        <v>-967.62581399999999</v>
      </c>
      <c r="F1588" s="2">
        <v>-121.998296</v>
      </c>
      <c r="G1588" s="2">
        <v>36.774486000000003</v>
      </c>
      <c r="H1588" s="3">
        <v>30269.941911999998</v>
      </c>
      <c r="I1588" s="3">
        <v>235.53890999999999</v>
      </c>
      <c r="J1588">
        <v>2.8677999999999999E-2</v>
      </c>
      <c r="K1588" t="e">
        <f>VLOOKUP(A1588,Channel_xs_widths!$D$2:$E$279,2,FALSE)</f>
        <v>#N/A</v>
      </c>
      <c r="Q1588" s="5"/>
      <c r="R1588" s="3"/>
      <c r="U1588" s="16"/>
      <c r="V1588" s="2"/>
      <c r="W1588" s="5"/>
      <c r="AB1588" s="3"/>
      <c r="AC1588" s="2"/>
      <c r="AD1588" s="2"/>
    </row>
    <row r="1589" spans="1:30">
      <c r="A1589" s="5">
        <v>30249.782299999999</v>
      </c>
      <c r="B1589" s="3">
        <v>-968.49352199999998</v>
      </c>
      <c r="F1589" s="2">
        <v>-121.998519</v>
      </c>
      <c r="G1589" s="2">
        <v>36.774459999999998</v>
      </c>
      <c r="H1589" s="3">
        <v>30290.032787</v>
      </c>
      <c r="I1589" s="3">
        <v>261.21819599999998</v>
      </c>
      <c r="J1589">
        <v>4.8347000000000001E-2</v>
      </c>
      <c r="K1589" t="e">
        <f>VLOOKUP(A1589,Channel_xs_widths!$D$2:$E$279,2,FALSE)</f>
        <v>#N/A</v>
      </c>
      <c r="Q1589" s="5"/>
      <c r="R1589" s="3"/>
      <c r="U1589" s="16"/>
      <c r="V1589" s="2"/>
      <c r="W1589" s="5"/>
      <c r="AB1589" s="3"/>
      <c r="AC1589" s="2"/>
      <c r="AD1589" s="2"/>
    </row>
    <row r="1590" spans="1:30">
      <c r="A1590" s="5">
        <v>30279.890500000001</v>
      </c>
      <c r="B1590" s="3">
        <v>-970.05189700000005</v>
      </c>
      <c r="F1590" s="2">
        <v>-121.998853</v>
      </c>
      <c r="G1590" s="2">
        <v>36.774420999999997</v>
      </c>
      <c r="H1590" s="3">
        <v>30320.181293000001</v>
      </c>
      <c r="I1590" s="3">
        <v>261.218366</v>
      </c>
      <c r="J1590">
        <v>3.5344E-2</v>
      </c>
      <c r="K1590" t="e">
        <f>VLOOKUP(A1590,Channel_xs_widths!$D$2:$E$279,2,FALSE)</f>
        <v>#N/A</v>
      </c>
      <c r="Q1590" s="5"/>
      <c r="R1590" s="3"/>
      <c r="U1590" s="16"/>
      <c r="V1590" s="2"/>
      <c r="W1590" s="5"/>
      <c r="AB1590" s="3"/>
      <c r="AC1590" s="2"/>
      <c r="AD1590" s="2"/>
    </row>
    <row r="1591" spans="1:30">
      <c r="A1591" s="5">
        <v>30299.962599999999</v>
      </c>
      <c r="B1591" s="3">
        <v>-970.26709000000005</v>
      </c>
      <c r="F1591" s="2">
        <v>-121.999075</v>
      </c>
      <c r="G1591" s="2">
        <v>36.774394999999998</v>
      </c>
      <c r="H1591" s="3">
        <v>30340.254589</v>
      </c>
      <c r="I1591" s="3">
        <v>261.21853700000003</v>
      </c>
      <c r="J1591">
        <v>1.1879000000000001E-2</v>
      </c>
      <c r="K1591" t="e">
        <f>VLOOKUP(A1591,Channel_xs_widths!$D$2:$E$279,2,FALSE)</f>
        <v>#N/A</v>
      </c>
      <c r="Q1591" s="5"/>
      <c r="R1591" s="3"/>
      <c r="U1591" s="16"/>
      <c r="V1591" s="2"/>
      <c r="W1591" s="5"/>
      <c r="AB1591" s="3"/>
      <c r="AC1591" s="2"/>
      <c r="AD1591" s="2"/>
    </row>
    <row r="1592" spans="1:30">
      <c r="A1592" s="5">
        <v>30309.937999999998</v>
      </c>
      <c r="B1592" s="3">
        <v>-970.40884700000004</v>
      </c>
      <c r="F1592" s="2">
        <v>-121.99918599999999</v>
      </c>
      <c r="G1592" s="2">
        <v>36.774403999999997</v>
      </c>
      <c r="H1592" s="3">
        <v>30350.231005000001</v>
      </c>
      <c r="I1592" s="3">
        <v>274.62871699999999</v>
      </c>
      <c r="J1592">
        <v>4.5823000000000003E-2</v>
      </c>
      <c r="K1592" t="e">
        <f>VLOOKUP(A1592,Channel_xs_widths!$D$2:$E$279,2,FALSE)</f>
        <v>#N/A</v>
      </c>
      <c r="Q1592" s="5"/>
      <c r="R1592" s="3"/>
      <c r="U1592" s="16"/>
      <c r="V1592" s="2"/>
      <c r="W1592" s="5"/>
      <c r="AB1592" s="3"/>
      <c r="AC1592" s="2"/>
      <c r="AD1592" s="2"/>
    </row>
    <row r="1593" spans="1:30">
      <c r="A1593" s="5">
        <v>30339.8642</v>
      </c>
      <c r="B1593" s="3">
        <v>-972.09550300000001</v>
      </c>
      <c r="F1593" s="2">
        <v>-121.99952</v>
      </c>
      <c r="G1593" s="2">
        <v>36.774428</v>
      </c>
      <c r="H1593" s="3">
        <v>30380.204715</v>
      </c>
      <c r="I1593" s="3">
        <v>274.62885199999999</v>
      </c>
      <c r="J1593">
        <v>2.4240000000000001E-2</v>
      </c>
      <c r="K1593">
        <f>VLOOKUP(A1593,Channel_xs_widths!$D$2:$E$279,2,FALSE)</f>
        <v>341.16144377099999</v>
      </c>
      <c r="Q1593" s="5"/>
      <c r="R1593" s="3"/>
      <c r="U1593" s="16"/>
      <c r="V1593" s="2"/>
      <c r="W1593" s="5"/>
      <c r="AB1593" s="3"/>
      <c r="AC1593" s="2"/>
      <c r="AD1593" s="2"/>
    </row>
    <row r="1594" spans="1:30">
      <c r="A1594" s="5">
        <v>30369.790400000002</v>
      </c>
      <c r="B1594" s="3">
        <v>-971.85967500000004</v>
      </c>
      <c r="F1594" s="2">
        <v>-121.999854</v>
      </c>
      <c r="G1594" s="2">
        <v>36.774453000000001</v>
      </c>
      <c r="H1594" s="3">
        <v>30410.131850000002</v>
      </c>
      <c r="I1594" s="3">
        <v>274.629053</v>
      </c>
      <c r="J1594">
        <v>5.0489999999999997E-3</v>
      </c>
      <c r="K1594" t="e">
        <f>VLOOKUP(A1594,Channel_xs_widths!$D$2:$E$279,2,FALSE)</f>
        <v>#N/A</v>
      </c>
      <c r="Q1594" s="5"/>
      <c r="R1594" s="3"/>
      <c r="U1594" s="16"/>
      <c r="V1594" s="2"/>
      <c r="W1594" s="5"/>
      <c r="AB1594" s="3"/>
      <c r="AC1594" s="2"/>
      <c r="AD1594" s="2"/>
    </row>
    <row r="1595" spans="1:30">
      <c r="A1595" s="5">
        <v>30399.7166</v>
      </c>
      <c r="B1595" s="3">
        <v>-972.39767700000004</v>
      </c>
      <c r="F1595" s="2">
        <v>-122.00018799999999</v>
      </c>
      <c r="G1595" s="2">
        <v>36.774476999999997</v>
      </c>
      <c r="H1595" s="3">
        <v>30440.062880000001</v>
      </c>
      <c r="I1595" s="3">
        <v>274.629254</v>
      </c>
      <c r="J1595">
        <v>2.8098999999999999E-2</v>
      </c>
      <c r="K1595" t="e">
        <f>VLOOKUP(A1595,Channel_xs_widths!$D$2:$E$279,2,FALSE)</f>
        <v>#N/A</v>
      </c>
      <c r="Q1595" s="5"/>
      <c r="R1595" s="3"/>
      <c r="U1595" s="16"/>
      <c r="V1595" s="2"/>
      <c r="W1595" s="5"/>
      <c r="AB1595" s="3"/>
      <c r="AC1595" s="2"/>
      <c r="AD1595" s="2"/>
    </row>
    <row r="1596" spans="1:30">
      <c r="A1596" s="5">
        <v>30409.691999999999</v>
      </c>
      <c r="B1596" s="3">
        <v>-972.98087599999997</v>
      </c>
      <c r="F1596" s="2">
        <v>-122.0003</v>
      </c>
      <c r="G1596" s="2">
        <v>36.774486000000003</v>
      </c>
      <c r="H1596" s="3">
        <v>30450.055308999999</v>
      </c>
      <c r="I1596" s="3">
        <v>274.62938800000001</v>
      </c>
      <c r="J1596">
        <v>6.1011000000000003E-2</v>
      </c>
      <c r="K1596" t="e">
        <f>VLOOKUP(A1596,Channel_xs_widths!$D$2:$E$279,2,FALSE)</f>
        <v>#N/A</v>
      </c>
      <c r="Q1596" s="5"/>
      <c r="R1596" s="3"/>
      <c r="U1596" s="16"/>
      <c r="V1596" s="2"/>
      <c r="W1596" s="5"/>
      <c r="AB1596" s="3"/>
      <c r="AC1596" s="2"/>
      <c r="AD1596" s="2"/>
    </row>
    <row r="1597" spans="1:30">
      <c r="A1597" s="5">
        <v>30430.365000000002</v>
      </c>
      <c r="B1597" s="3">
        <v>-974.26757799999996</v>
      </c>
      <c r="F1597" s="2">
        <v>-122.000522</v>
      </c>
      <c r="G1597" s="2">
        <v>36.774537000000002</v>
      </c>
      <c r="H1597" s="3">
        <v>30470.768274999999</v>
      </c>
      <c r="I1597" s="3">
        <v>285.44510000000002</v>
      </c>
      <c r="J1597">
        <v>7.5916999999999998E-2</v>
      </c>
      <c r="K1597" t="e">
        <f>VLOOKUP(A1597,Channel_xs_widths!$D$2:$E$279,2,FALSE)</f>
        <v>#N/A</v>
      </c>
      <c r="Q1597" s="5"/>
      <c r="R1597" s="3"/>
      <c r="U1597" s="16"/>
      <c r="V1597" s="2"/>
      <c r="W1597" s="5"/>
      <c r="AB1597" s="3"/>
      <c r="AC1597" s="2"/>
      <c r="AD1597" s="2"/>
    </row>
    <row r="1598" spans="1:30">
      <c r="A1598" s="5">
        <v>30445.869699999999</v>
      </c>
      <c r="B1598" s="3">
        <v>-975.72738600000002</v>
      </c>
      <c r="F1598" s="2">
        <v>-122.00068899999999</v>
      </c>
      <c r="G1598" s="2">
        <v>36.774576000000003</v>
      </c>
      <c r="H1598" s="3">
        <v>30486.341559</v>
      </c>
      <c r="I1598" s="3">
        <v>285.44522499999999</v>
      </c>
      <c r="J1598">
        <v>5.9660999999999999E-2</v>
      </c>
      <c r="K1598" t="e">
        <f>VLOOKUP(A1598,Channel_xs_widths!$D$2:$E$279,2,FALSE)</f>
        <v>#N/A</v>
      </c>
      <c r="Q1598" s="5"/>
      <c r="R1598" s="3"/>
      <c r="U1598" s="16"/>
      <c r="V1598" s="2"/>
      <c r="W1598" s="5"/>
      <c r="AB1598" s="3"/>
      <c r="AC1598" s="2"/>
      <c r="AD1598" s="2"/>
    </row>
    <row r="1599" spans="1:30">
      <c r="A1599" s="5">
        <v>30461.374400000001</v>
      </c>
      <c r="B1599" s="3">
        <v>-976.11763199999996</v>
      </c>
      <c r="F1599" s="2">
        <v>-122.000856</v>
      </c>
      <c r="G1599" s="2">
        <v>36.774614</v>
      </c>
      <c r="H1599" s="3">
        <v>30501.851173999999</v>
      </c>
      <c r="I1599" s="3">
        <v>285.44533200000001</v>
      </c>
      <c r="J1599">
        <v>1.5499999999999999E-3</v>
      </c>
      <c r="K1599" t="e">
        <f>VLOOKUP(A1599,Channel_xs_widths!$D$2:$E$279,2,FALSE)</f>
        <v>#N/A</v>
      </c>
      <c r="Q1599" s="5"/>
      <c r="R1599" s="3"/>
      <c r="U1599" s="16"/>
      <c r="V1599" s="2"/>
      <c r="W1599" s="5"/>
      <c r="AB1599" s="3"/>
      <c r="AC1599" s="2"/>
      <c r="AD1599" s="2"/>
    </row>
    <row r="1600" spans="1:30">
      <c r="A1600" s="5">
        <v>30482.047299999998</v>
      </c>
      <c r="B1600" s="3">
        <v>-975.67130499999996</v>
      </c>
      <c r="F1600" s="2">
        <v>-122.001079</v>
      </c>
      <c r="G1600" s="2">
        <v>36.774666000000003</v>
      </c>
      <c r="H1600" s="3">
        <v>30522.528920000001</v>
      </c>
      <c r="I1600" s="3">
        <v>285.44545699999998</v>
      </c>
      <c r="J1600">
        <v>2.6460999999999998E-2</v>
      </c>
      <c r="K1600" t="e">
        <f>VLOOKUP(A1600,Channel_xs_widths!$D$2:$E$279,2,FALSE)</f>
        <v>#N/A</v>
      </c>
      <c r="Q1600" s="5"/>
      <c r="R1600" s="3"/>
      <c r="U1600" s="16"/>
      <c r="V1600" s="2"/>
      <c r="W1600" s="5"/>
      <c r="AB1600" s="3"/>
      <c r="AC1600" s="2"/>
      <c r="AD1600" s="2"/>
    </row>
    <row r="1601" spans="1:30">
      <c r="A1601" s="5">
        <v>30492.525399999999</v>
      </c>
      <c r="B1601" s="3">
        <v>-975.29334200000005</v>
      </c>
      <c r="F1601" s="2">
        <v>-122.00118999999999</v>
      </c>
      <c r="G1601" s="2">
        <v>36.774695999999999</v>
      </c>
      <c r="H1601" s="3">
        <v>30533.013771000002</v>
      </c>
      <c r="I1601" s="3">
        <v>287.94842699999998</v>
      </c>
      <c r="J1601">
        <v>6.1066000000000002E-2</v>
      </c>
      <c r="K1601" t="e">
        <f>VLOOKUP(A1601,Channel_xs_widths!$D$2:$E$279,2,FALSE)</f>
        <v>#N/A</v>
      </c>
      <c r="Q1601" s="5"/>
      <c r="R1601" s="3"/>
      <c r="U1601" s="16"/>
      <c r="V1601" s="2"/>
      <c r="W1601" s="5"/>
      <c r="AB1601" s="3"/>
      <c r="AC1601" s="2"/>
      <c r="AD1601" s="2"/>
    </row>
    <row r="1602" spans="1:30">
      <c r="A1602" s="5">
        <v>30523.959500000001</v>
      </c>
      <c r="B1602" s="3">
        <v>-978.23069899999996</v>
      </c>
      <c r="F1602" s="2">
        <v>-122.001524</v>
      </c>
      <c r="G1602" s="2">
        <v>36.774785999999999</v>
      </c>
      <c r="H1602" s="3">
        <v>30564.584801000001</v>
      </c>
      <c r="I1602" s="3">
        <v>287.94857300000001</v>
      </c>
      <c r="J1602">
        <v>7.9727999999999993E-2</v>
      </c>
      <c r="K1602" t="e">
        <f>VLOOKUP(A1602,Channel_xs_widths!$D$2:$E$279,2,FALSE)</f>
        <v>#N/A</v>
      </c>
      <c r="Q1602" s="5"/>
      <c r="R1602" s="3"/>
      <c r="U1602" s="16"/>
      <c r="V1602" s="2"/>
      <c r="W1602" s="5"/>
      <c r="AB1602" s="3"/>
      <c r="AC1602" s="2"/>
      <c r="AD1602" s="2"/>
    </row>
    <row r="1603" spans="1:30">
      <c r="A1603" s="5">
        <v>30544.915499999999</v>
      </c>
      <c r="B1603" s="3">
        <v>-979.47029599999996</v>
      </c>
      <c r="F1603" s="2">
        <v>-122.00174699999999</v>
      </c>
      <c r="G1603" s="2">
        <v>36.774845999999997</v>
      </c>
      <c r="H1603" s="3">
        <v>30585.57747</v>
      </c>
      <c r="I1603" s="3">
        <v>287.948756</v>
      </c>
      <c r="J1603">
        <v>4.7556000000000001E-2</v>
      </c>
      <c r="K1603">
        <f>VLOOKUP(A1603,Channel_xs_widths!$D$2:$E$279,2,FALSE)</f>
        <v>261.60249368400002</v>
      </c>
      <c r="Q1603" s="5"/>
      <c r="R1603" s="3"/>
      <c r="U1603" s="16"/>
      <c r="V1603" s="2"/>
      <c r="W1603" s="5"/>
      <c r="AB1603" s="3"/>
      <c r="AC1603" s="2"/>
      <c r="AD1603" s="2"/>
    </row>
    <row r="1604" spans="1:30">
      <c r="A1604" s="5">
        <v>30555.393499999998</v>
      </c>
      <c r="B1604" s="3">
        <v>-979.72556599999996</v>
      </c>
      <c r="F1604" s="2">
        <v>-122.001858</v>
      </c>
      <c r="G1604" s="2">
        <v>36.774875999999999</v>
      </c>
      <c r="H1604" s="3">
        <v>30596.058593000002</v>
      </c>
      <c r="I1604" s="3">
        <v>287.94886500000001</v>
      </c>
      <c r="J1604">
        <v>1.5675999999999999E-2</v>
      </c>
      <c r="K1604" t="e">
        <f>VLOOKUP(A1604,Channel_xs_widths!$D$2:$E$279,2,FALSE)</f>
        <v>#N/A</v>
      </c>
      <c r="Q1604" s="5"/>
      <c r="R1604" s="3"/>
      <c r="U1604" s="16"/>
      <c r="V1604" s="2"/>
      <c r="W1604" s="5"/>
      <c r="AB1604" s="3"/>
      <c r="AC1604" s="2"/>
      <c r="AD1604" s="2"/>
    </row>
    <row r="1605" spans="1:30">
      <c r="A1605" s="5">
        <v>30576.3495</v>
      </c>
      <c r="B1605" s="3">
        <v>-979.96305299999995</v>
      </c>
      <c r="F1605" s="2">
        <v>-122.00208000000001</v>
      </c>
      <c r="G1605" s="2">
        <v>36.774935999999997</v>
      </c>
      <c r="H1605" s="3">
        <v>30617.015952999998</v>
      </c>
      <c r="I1605" s="3">
        <v>287.94897500000002</v>
      </c>
      <c r="J1605">
        <v>1.0187999999999999E-2</v>
      </c>
      <c r="K1605" t="e">
        <f>VLOOKUP(A1605,Channel_xs_widths!$D$2:$E$279,2,FALSE)</f>
        <v>#N/A</v>
      </c>
      <c r="Q1605" s="5"/>
      <c r="R1605" s="3"/>
      <c r="U1605" s="16"/>
      <c r="V1605" s="2"/>
      <c r="W1605" s="5"/>
      <c r="AB1605" s="3"/>
      <c r="AC1605" s="2"/>
      <c r="AD1605" s="2"/>
    </row>
    <row r="1606" spans="1:30">
      <c r="A1606" s="5">
        <v>30586.2834</v>
      </c>
      <c r="B1606" s="3">
        <v>-980.04026299999998</v>
      </c>
      <c r="F1606" s="2">
        <v>-122.00219199999999</v>
      </c>
      <c r="G1606" s="2">
        <v>36.774935999999997</v>
      </c>
      <c r="H1606" s="3">
        <v>30626.950089999998</v>
      </c>
      <c r="I1606" s="3">
        <v>269.40256599999998</v>
      </c>
      <c r="J1606">
        <v>2.3616000000000002E-2</v>
      </c>
      <c r="K1606" t="e">
        <f>VLOOKUP(A1606,Channel_xs_widths!$D$2:$E$279,2,FALSE)</f>
        <v>#N/A</v>
      </c>
      <c r="Q1606" s="5"/>
      <c r="R1606" s="3"/>
      <c r="U1606" s="16"/>
      <c r="V1606" s="2"/>
      <c r="W1606" s="5"/>
      <c r="AB1606" s="3"/>
      <c r="AC1606" s="2"/>
      <c r="AD1606" s="2"/>
    </row>
    <row r="1607" spans="1:30">
      <c r="A1607" s="5">
        <v>30616.084900000002</v>
      </c>
      <c r="B1607" s="3">
        <v>-980.90142800000001</v>
      </c>
      <c r="F1607" s="2">
        <v>-122.002526</v>
      </c>
      <c r="G1607" s="2">
        <v>36.774935999999997</v>
      </c>
      <c r="H1607" s="3">
        <v>30656.764037000001</v>
      </c>
      <c r="I1607" s="3">
        <v>269.40269999999998</v>
      </c>
      <c r="J1607">
        <v>1.4229E-2</v>
      </c>
      <c r="K1607" t="e">
        <f>VLOOKUP(A1607,Channel_xs_widths!$D$2:$E$279,2,FALSE)</f>
        <v>#N/A</v>
      </c>
      <c r="Q1607" s="5"/>
      <c r="R1607" s="3"/>
      <c r="U1607" s="16"/>
      <c r="V1607" s="2"/>
      <c r="W1607" s="5"/>
      <c r="AB1607" s="3"/>
      <c r="AC1607" s="2"/>
      <c r="AD1607" s="2"/>
    </row>
    <row r="1608" spans="1:30">
      <c r="A1608" s="5">
        <v>30645.886399999999</v>
      </c>
      <c r="B1608" s="3">
        <v>-980.88836700000002</v>
      </c>
      <c r="F1608" s="2">
        <v>-122.00286</v>
      </c>
      <c r="G1608" s="2">
        <v>36.774935999999997</v>
      </c>
      <c r="H1608" s="3">
        <v>30686.565545000001</v>
      </c>
      <c r="I1608" s="3">
        <v>269.40289999999999</v>
      </c>
      <c r="J1608">
        <v>9.4970000000000002E-3</v>
      </c>
      <c r="K1608" t="e">
        <f>VLOOKUP(A1608,Channel_xs_widths!$D$2:$E$279,2,FALSE)</f>
        <v>#N/A</v>
      </c>
      <c r="Q1608" s="5"/>
      <c r="R1608" s="3"/>
      <c r="U1608" s="16"/>
      <c r="V1608" s="2"/>
      <c r="W1608" s="5"/>
      <c r="AB1608" s="3"/>
      <c r="AC1608" s="2"/>
      <c r="AD1608" s="2"/>
    </row>
    <row r="1609" spans="1:30">
      <c r="A1609" s="5">
        <v>30665.754099999998</v>
      </c>
      <c r="B1609" s="3">
        <v>-981.37312799999995</v>
      </c>
      <c r="F1609" s="2">
        <v>-122.00308200000001</v>
      </c>
      <c r="G1609" s="2">
        <v>36.774935999999997</v>
      </c>
      <c r="H1609" s="3">
        <v>30706.439128000002</v>
      </c>
      <c r="I1609" s="3">
        <v>269.40306600000002</v>
      </c>
      <c r="J1609">
        <v>3.0154E-2</v>
      </c>
      <c r="K1609" t="e">
        <f>VLOOKUP(A1609,Channel_xs_widths!$D$2:$E$279,2,FALSE)</f>
        <v>#N/A</v>
      </c>
      <c r="Q1609" s="5"/>
      <c r="R1609" s="3"/>
      <c r="U1609" s="16"/>
      <c r="V1609" s="2"/>
      <c r="W1609" s="5"/>
      <c r="AB1609" s="3"/>
      <c r="AC1609" s="2"/>
      <c r="AD1609" s="2"/>
    </row>
    <row r="1610" spans="1:30">
      <c r="A1610" s="5">
        <v>30675.687900000001</v>
      </c>
      <c r="B1610" s="3">
        <v>-981.78698699999995</v>
      </c>
      <c r="F1610" s="2">
        <v>-122.00319399999999</v>
      </c>
      <c r="G1610" s="2">
        <v>36.774935999999997</v>
      </c>
      <c r="H1610" s="3">
        <v>30716.381579000001</v>
      </c>
      <c r="I1610" s="3">
        <v>269.403166</v>
      </c>
      <c r="J1610">
        <v>2.5354000000000002E-2</v>
      </c>
      <c r="K1610" t="e">
        <f>VLOOKUP(A1610,Channel_xs_widths!$D$2:$E$279,2,FALSE)</f>
        <v>#N/A</v>
      </c>
      <c r="Q1610" s="5"/>
      <c r="R1610" s="3"/>
      <c r="U1610" s="16"/>
      <c r="V1610" s="2"/>
      <c r="W1610" s="5"/>
      <c r="AB1610" s="3"/>
      <c r="AC1610" s="2"/>
      <c r="AD1610" s="2"/>
    </row>
    <row r="1611" spans="1:30">
      <c r="A1611" s="5">
        <v>30705.489399999999</v>
      </c>
      <c r="B1611" s="3">
        <v>-982.38059499999997</v>
      </c>
      <c r="F1611" s="2">
        <v>-122.00352700000001</v>
      </c>
      <c r="G1611" s="2">
        <v>36.774935999999997</v>
      </c>
      <c r="H1611" s="3">
        <v>30746.188991999999</v>
      </c>
      <c r="I1611" s="3">
        <v>269.403299</v>
      </c>
      <c r="J1611">
        <v>7.7060000000000002E-3</v>
      </c>
      <c r="K1611" t="e">
        <f>VLOOKUP(A1611,Channel_xs_widths!$D$2:$E$279,2,FALSE)</f>
        <v>#N/A</v>
      </c>
      <c r="Q1611" s="5"/>
      <c r="R1611" s="3"/>
      <c r="U1611" s="16"/>
      <c r="V1611" s="2"/>
      <c r="W1611" s="5"/>
      <c r="AB1611" s="3"/>
      <c r="AC1611" s="2"/>
      <c r="AD1611" s="2"/>
    </row>
    <row r="1612" spans="1:30">
      <c r="A1612" s="5">
        <v>30735.2909</v>
      </c>
      <c r="B1612" s="3">
        <v>-981.32765700000004</v>
      </c>
      <c r="F1612" s="2">
        <v>-122.003861</v>
      </c>
      <c r="G1612" s="2">
        <v>36.774935999999997</v>
      </c>
      <c r="H1612" s="3">
        <v>30776.009086999999</v>
      </c>
      <c r="I1612" s="3">
        <v>269.40349900000001</v>
      </c>
      <c r="J1612">
        <v>1.1483E-2</v>
      </c>
      <c r="K1612">
        <f>VLOOKUP(A1612,Channel_xs_widths!$D$2:$E$279,2,FALSE)</f>
        <v>173.120674788</v>
      </c>
      <c r="Q1612" s="5"/>
      <c r="R1612" s="3"/>
      <c r="U1612" s="16"/>
      <c r="V1612" s="2"/>
      <c r="W1612" s="5"/>
      <c r="AB1612" s="3"/>
      <c r="AC1612" s="2"/>
      <c r="AD1612" s="2"/>
    </row>
    <row r="1613" spans="1:30">
      <c r="A1613" s="5">
        <v>30755.158599999999</v>
      </c>
      <c r="B1613" s="3">
        <v>-981.81022099999996</v>
      </c>
      <c r="F1613" s="2">
        <v>-122.00408400000001</v>
      </c>
      <c r="G1613" s="2">
        <v>36.774935999999997</v>
      </c>
      <c r="H1613" s="3">
        <v>30795.882612000001</v>
      </c>
      <c r="I1613" s="3">
        <v>269.40366599999999</v>
      </c>
      <c r="J1613">
        <v>1.7812999999999999E-2</v>
      </c>
      <c r="K1613" t="e">
        <f>VLOOKUP(A1613,Channel_xs_widths!$D$2:$E$279,2,FALSE)</f>
        <v>#N/A</v>
      </c>
      <c r="Q1613" s="5"/>
      <c r="R1613" s="3"/>
      <c r="U1613" s="16"/>
      <c r="V1613" s="2"/>
      <c r="W1613" s="5"/>
      <c r="AB1613" s="3"/>
      <c r="AC1613" s="2"/>
      <c r="AD1613" s="2"/>
    </row>
    <row r="1614" spans="1:30">
      <c r="A1614" s="5">
        <v>30765.092400000001</v>
      </c>
      <c r="B1614" s="3">
        <v>-981.85850000000005</v>
      </c>
      <c r="F1614" s="2">
        <v>-122.004195</v>
      </c>
      <c r="G1614" s="2">
        <v>36.774935999999997</v>
      </c>
      <c r="H1614" s="3">
        <v>30805.816562</v>
      </c>
      <c r="I1614" s="3">
        <v>269.40376600000002</v>
      </c>
      <c r="J1614">
        <v>4.5444999999999999E-2</v>
      </c>
      <c r="K1614" t="e">
        <f>VLOOKUP(A1614,Channel_xs_widths!$D$2:$E$279,2,FALSE)</f>
        <v>#N/A</v>
      </c>
      <c r="Q1614" s="5"/>
      <c r="R1614" s="3"/>
      <c r="U1614" s="16"/>
      <c r="V1614" s="2"/>
      <c r="W1614" s="5"/>
      <c r="AB1614" s="3"/>
      <c r="AC1614" s="2"/>
      <c r="AD1614" s="2"/>
    </row>
    <row r="1615" spans="1:30">
      <c r="A1615" s="5">
        <v>30794.893899999999</v>
      </c>
      <c r="B1615" s="3">
        <v>-983.61600699999997</v>
      </c>
      <c r="F1615" s="2">
        <v>-122.00452900000001</v>
      </c>
      <c r="G1615" s="2">
        <v>36.774935999999997</v>
      </c>
      <c r="H1615" s="3">
        <v>30835.669836000001</v>
      </c>
      <c r="I1615" s="3">
        <v>269.40389900000002</v>
      </c>
      <c r="J1615">
        <v>4.4963000000000003E-2</v>
      </c>
      <c r="K1615" t="e">
        <f>VLOOKUP(A1615,Channel_xs_widths!$D$2:$E$279,2,FALSE)</f>
        <v>#N/A</v>
      </c>
      <c r="Q1615" s="5"/>
      <c r="R1615" s="3"/>
      <c r="U1615" s="16"/>
      <c r="V1615" s="2"/>
      <c r="W1615" s="5"/>
      <c r="AB1615" s="3"/>
      <c r="AC1615" s="2"/>
      <c r="AD1615" s="2"/>
    </row>
    <row r="1616" spans="1:30">
      <c r="A1616" s="5">
        <v>30814.761500000001</v>
      </c>
      <c r="B1616" s="3">
        <v>-984.09179700000004</v>
      </c>
      <c r="F1616" s="2">
        <v>-122.004752</v>
      </c>
      <c r="G1616" s="2">
        <v>36.774935999999997</v>
      </c>
      <c r="H1616" s="3">
        <v>30855.543194999998</v>
      </c>
      <c r="I1616" s="3">
        <v>269.404066</v>
      </c>
      <c r="J1616">
        <v>2.7164000000000001E-2</v>
      </c>
      <c r="K1616" t="e">
        <f>VLOOKUP(A1616,Channel_xs_widths!$D$2:$E$279,2,FALSE)</f>
        <v>#N/A</v>
      </c>
      <c r="Q1616" s="5"/>
      <c r="R1616" s="3"/>
      <c r="U1616" s="16"/>
      <c r="V1616" s="2"/>
      <c r="W1616" s="5"/>
      <c r="AB1616" s="3"/>
      <c r="AC1616" s="2"/>
      <c r="AD1616" s="2"/>
    </row>
    <row r="1617" spans="1:30">
      <c r="A1617" s="5">
        <v>30825.2395</v>
      </c>
      <c r="B1617" s="3">
        <v>-984.44030799999996</v>
      </c>
      <c r="F1617" s="2">
        <v>-122.004863</v>
      </c>
      <c r="G1617" s="2">
        <v>36.774965999999999</v>
      </c>
      <c r="H1617" s="3">
        <v>30866.026986000001</v>
      </c>
      <c r="I1617" s="3">
        <v>287.95068400000002</v>
      </c>
      <c r="J1617">
        <v>2.2409999999999999E-2</v>
      </c>
      <c r="K1617" t="e">
        <f>VLOOKUP(A1617,Channel_xs_widths!$D$2:$E$279,2,FALSE)</f>
        <v>#N/A</v>
      </c>
      <c r="Q1617" s="5"/>
      <c r="R1617" s="3"/>
      <c r="U1617" s="16"/>
      <c r="V1617" s="2"/>
      <c r="W1617" s="5"/>
      <c r="AB1617" s="3"/>
      <c r="AC1617" s="2"/>
      <c r="AD1617" s="2"/>
    </row>
    <row r="1618" spans="1:30">
      <c r="A1618" s="5">
        <v>30856.673500000001</v>
      </c>
      <c r="B1618" s="3">
        <v>-985.031026</v>
      </c>
      <c r="F1618" s="2">
        <v>-122.005197</v>
      </c>
      <c r="G1618" s="2">
        <v>36.775055999999999</v>
      </c>
      <c r="H1618" s="3">
        <v>30897.466500999999</v>
      </c>
      <c r="I1618" s="3">
        <v>287.95083</v>
      </c>
      <c r="J1618">
        <v>2.0226000000000001E-2</v>
      </c>
      <c r="K1618" t="e">
        <f>VLOOKUP(A1618,Channel_xs_widths!$D$2:$E$279,2,FALSE)</f>
        <v>#N/A</v>
      </c>
      <c r="Q1618" s="5"/>
      <c r="R1618" s="3"/>
      <c r="U1618" s="16"/>
      <c r="V1618" s="2"/>
      <c r="W1618" s="5"/>
      <c r="AB1618" s="3"/>
      <c r="AC1618" s="2"/>
      <c r="AD1618" s="2"/>
    </row>
    <row r="1619" spans="1:30">
      <c r="A1619" s="5">
        <v>30877.629499999999</v>
      </c>
      <c r="B1619" s="3">
        <v>-985.49993900000004</v>
      </c>
      <c r="F1619" s="2">
        <v>-122.00542</v>
      </c>
      <c r="G1619" s="2">
        <v>36.775115999999997</v>
      </c>
      <c r="H1619" s="3">
        <v>30918.427704999998</v>
      </c>
      <c r="I1619" s="3">
        <v>287.95101299999999</v>
      </c>
      <c r="J1619">
        <v>2.4649999999999998E-2</v>
      </c>
      <c r="K1619" t="e">
        <f>VLOOKUP(A1619,Channel_xs_widths!$D$2:$E$279,2,FALSE)</f>
        <v>#N/A</v>
      </c>
      <c r="Q1619" s="5"/>
      <c r="R1619" s="3"/>
      <c r="U1619" s="16"/>
      <c r="V1619" s="2"/>
      <c r="W1619" s="5"/>
      <c r="AB1619" s="3"/>
      <c r="AC1619" s="2"/>
      <c r="AD1619" s="2"/>
    </row>
    <row r="1620" spans="1:30">
      <c r="A1620" s="5">
        <v>30888.107400000001</v>
      </c>
      <c r="B1620" s="3">
        <v>-985.80586100000005</v>
      </c>
      <c r="F1620" s="2">
        <v>-122.005531</v>
      </c>
      <c r="G1620" s="2">
        <v>36.775146999999997</v>
      </c>
      <c r="H1620" s="3">
        <v>30928.910142000001</v>
      </c>
      <c r="I1620" s="3">
        <v>287.951123</v>
      </c>
      <c r="J1620">
        <v>2.5609E-2</v>
      </c>
      <c r="K1620" t="e">
        <f>VLOOKUP(A1620,Channel_xs_widths!$D$2:$E$279,2,FALSE)</f>
        <v>#N/A</v>
      </c>
      <c r="Q1620" s="5"/>
      <c r="R1620" s="3"/>
      <c r="U1620" s="16"/>
      <c r="V1620" s="2"/>
      <c r="W1620" s="5"/>
      <c r="AB1620" s="3"/>
      <c r="AC1620" s="2"/>
      <c r="AD1620" s="2"/>
    </row>
    <row r="1621" spans="1:30">
      <c r="A1621" s="5">
        <v>30909.063399999999</v>
      </c>
      <c r="B1621" s="3">
        <v>-986.30493200000001</v>
      </c>
      <c r="F1621" s="2">
        <v>-122.005754</v>
      </c>
      <c r="G1621" s="2">
        <v>36.775207000000002</v>
      </c>
      <c r="H1621" s="3">
        <v>30949.872017999998</v>
      </c>
      <c r="I1621" s="3">
        <v>287.951232</v>
      </c>
      <c r="J1621">
        <v>2.2681E-2</v>
      </c>
      <c r="K1621" t="e">
        <f>VLOOKUP(A1621,Channel_xs_widths!$D$2:$E$279,2,FALSE)</f>
        <v>#N/A</v>
      </c>
      <c r="Q1621" s="5"/>
      <c r="R1621" s="3"/>
      <c r="U1621" s="16"/>
      <c r="V1621" s="2"/>
      <c r="W1621" s="5"/>
      <c r="AB1621" s="3"/>
      <c r="AC1621" s="2"/>
      <c r="AD1621" s="2"/>
    </row>
    <row r="1622" spans="1:30">
      <c r="A1622" s="5">
        <v>30919.541300000001</v>
      </c>
      <c r="B1622" s="3">
        <v>-986.51879899999994</v>
      </c>
      <c r="F1622" s="2">
        <v>-122.005865</v>
      </c>
      <c r="G1622" s="2">
        <v>36.775236999999997</v>
      </c>
      <c r="H1622" s="3">
        <v>30960.352161999999</v>
      </c>
      <c r="I1622" s="3">
        <v>287.95134200000001</v>
      </c>
      <c r="J1622">
        <v>4.6220000000000002E-3</v>
      </c>
      <c r="K1622" t="e">
        <f>VLOOKUP(A1622,Channel_xs_widths!$D$2:$E$279,2,FALSE)</f>
        <v>#N/A</v>
      </c>
      <c r="Q1622" s="5"/>
      <c r="R1622" s="3"/>
      <c r="U1622" s="16"/>
      <c r="V1622" s="2"/>
      <c r="W1622" s="5"/>
      <c r="AB1622" s="3"/>
      <c r="AC1622" s="2"/>
      <c r="AD1622" s="2"/>
    </row>
    <row r="1623" spans="1:30">
      <c r="A1623" s="5">
        <v>30950.975200000001</v>
      </c>
      <c r="B1623" s="3">
        <v>-986.11119900000006</v>
      </c>
      <c r="F1623" s="2">
        <v>-122.006199</v>
      </c>
      <c r="G1623" s="2">
        <v>36.775326999999997</v>
      </c>
      <c r="H1623" s="3">
        <v>30991.788665</v>
      </c>
      <c r="I1623" s="3">
        <v>287.95148799999998</v>
      </c>
      <c r="J1623">
        <v>1.2689999999999999E-3</v>
      </c>
      <c r="K1623">
        <f>VLOOKUP(A1623,Channel_xs_widths!$D$2:$E$279,2,FALSE)</f>
        <v>168.88382517900001</v>
      </c>
      <c r="Q1623" s="5"/>
      <c r="R1623" s="3"/>
      <c r="U1623" s="16"/>
      <c r="V1623" s="2"/>
      <c r="W1623" s="5"/>
      <c r="AB1623" s="3"/>
      <c r="AC1623" s="2"/>
      <c r="AD1623" s="2"/>
    </row>
    <row r="1624" spans="1:30">
      <c r="A1624" s="5">
        <v>30971.931100000002</v>
      </c>
      <c r="B1624" s="3">
        <v>-986.58530699999994</v>
      </c>
      <c r="F1624" s="2">
        <v>-122.006421</v>
      </c>
      <c r="G1624" s="2">
        <v>36.775387000000002</v>
      </c>
      <c r="H1624" s="3">
        <v>31012.749915</v>
      </c>
      <c r="I1624" s="3">
        <v>287.95167099999998</v>
      </c>
      <c r="J1624">
        <v>1.6063000000000001E-2</v>
      </c>
      <c r="K1624" t="e">
        <f>VLOOKUP(A1624,Channel_xs_widths!$D$2:$E$279,2,FALSE)</f>
        <v>#N/A</v>
      </c>
      <c r="Q1624" s="5"/>
      <c r="R1624" s="3"/>
      <c r="U1624" s="16"/>
      <c r="V1624" s="2"/>
      <c r="W1624" s="5"/>
      <c r="AB1624" s="3"/>
      <c r="AC1624" s="2"/>
      <c r="AD1624" s="2"/>
    </row>
    <row r="1625" spans="1:30">
      <c r="A1625" s="5">
        <v>30982.409</v>
      </c>
      <c r="B1625" s="3">
        <v>-986.61613599999998</v>
      </c>
      <c r="F1625" s="2">
        <v>-122.006533</v>
      </c>
      <c r="G1625" s="2">
        <v>36.775416999999997</v>
      </c>
      <c r="H1625" s="3">
        <v>31023.227898000001</v>
      </c>
      <c r="I1625" s="3">
        <v>287.95177999999999</v>
      </c>
      <c r="J1625">
        <v>3.2780000000000001E-3</v>
      </c>
      <c r="K1625" t="e">
        <f>VLOOKUP(A1625,Channel_xs_widths!$D$2:$E$279,2,FALSE)</f>
        <v>#N/A</v>
      </c>
      <c r="Q1625" s="5"/>
      <c r="R1625" s="3"/>
      <c r="U1625" s="16"/>
      <c r="V1625" s="2"/>
      <c r="W1625" s="5"/>
      <c r="AB1625" s="3"/>
      <c r="AC1625" s="2"/>
      <c r="AD1625" s="2"/>
    </row>
    <row r="1626" spans="1:30">
      <c r="A1626" s="5">
        <v>31003.3649</v>
      </c>
      <c r="B1626" s="3">
        <v>-986.482259</v>
      </c>
      <c r="F1626" s="2">
        <v>-122.006755</v>
      </c>
      <c r="G1626" s="2">
        <v>36.775477000000002</v>
      </c>
      <c r="H1626" s="3">
        <v>31044.184189</v>
      </c>
      <c r="I1626" s="3">
        <v>287.95188999999999</v>
      </c>
      <c r="J1626">
        <v>7.3949999999999997E-3</v>
      </c>
      <c r="K1626" t="e">
        <f>VLOOKUP(A1626,Channel_xs_widths!$D$2:$E$279,2,FALSE)</f>
        <v>#N/A</v>
      </c>
      <c r="Q1626" s="5"/>
      <c r="R1626" s="3"/>
      <c r="U1626" s="16"/>
      <c r="V1626" s="2"/>
      <c r="W1626" s="5"/>
      <c r="AB1626" s="3"/>
      <c r="AC1626" s="2"/>
      <c r="AD1626" s="2"/>
    </row>
    <row r="1627" spans="1:30">
      <c r="A1627" s="5">
        <v>31014.4856</v>
      </c>
      <c r="B1627" s="3">
        <v>-986.37893699999995</v>
      </c>
      <c r="F1627" s="2">
        <v>-122.006867</v>
      </c>
      <c r="G1627" s="2">
        <v>36.775522000000002</v>
      </c>
      <c r="H1627" s="3">
        <v>31055.305424999999</v>
      </c>
      <c r="I1627" s="3">
        <v>296.119238</v>
      </c>
      <c r="J1627">
        <v>6.0463000000000003E-2</v>
      </c>
      <c r="K1627" t="e">
        <f>VLOOKUP(A1627,Channel_xs_widths!$D$2:$E$279,2,FALSE)</f>
        <v>#N/A</v>
      </c>
      <c r="Q1627" s="5"/>
      <c r="R1627" s="3"/>
      <c r="U1627" s="16"/>
      <c r="V1627" s="2"/>
      <c r="W1627" s="5"/>
      <c r="AB1627" s="3"/>
      <c r="AC1627" s="2"/>
      <c r="AD1627" s="2"/>
    </row>
    <row r="1628" spans="1:30">
      <c r="A1628" s="5">
        <v>31047.847900000001</v>
      </c>
      <c r="B1628" s="3">
        <v>-989.17181400000004</v>
      </c>
      <c r="F1628" s="2">
        <v>-122.00720099999999</v>
      </c>
      <c r="G1628" s="2">
        <v>36.775657000000002</v>
      </c>
      <c r="H1628" s="3">
        <v>31088.784358000001</v>
      </c>
      <c r="I1628" s="3">
        <v>296.11939699999999</v>
      </c>
      <c r="J1628">
        <v>7.2554999999999994E-2</v>
      </c>
      <c r="K1628" t="e">
        <f>VLOOKUP(A1628,Channel_xs_widths!$D$2:$E$279,2,FALSE)</f>
        <v>#N/A</v>
      </c>
      <c r="Q1628" s="5"/>
      <c r="R1628" s="3"/>
      <c r="U1628" s="16"/>
      <c r="V1628" s="2"/>
      <c r="W1628" s="5"/>
      <c r="AB1628" s="3"/>
      <c r="AC1628" s="2"/>
      <c r="AD1628" s="2"/>
    </row>
    <row r="1629" spans="1:30">
      <c r="A1629" s="5">
        <v>31070.0893</v>
      </c>
      <c r="B1629" s="3">
        <v>-990.41324899999995</v>
      </c>
      <c r="F1629" s="2">
        <v>-122.007423</v>
      </c>
      <c r="G1629" s="2">
        <v>36.775747000000003</v>
      </c>
      <c r="H1629" s="3">
        <v>31111.060440000001</v>
      </c>
      <c r="I1629" s="3">
        <v>296.119596</v>
      </c>
      <c r="J1629">
        <v>4.9680000000000002E-2</v>
      </c>
      <c r="K1629" t="e">
        <f>VLOOKUP(A1629,Channel_xs_widths!$D$2:$E$279,2,FALSE)</f>
        <v>#N/A</v>
      </c>
      <c r="Q1629" s="5"/>
      <c r="R1629" s="3"/>
      <c r="U1629" s="16"/>
      <c r="V1629" s="2"/>
      <c r="W1629" s="5"/>
      <c r="AB1629" s="3"/>
      <c r="AC1629" s="2"/>
      <c r="AD1629" s="2"/>
    </row>
    <row r="1630" spans="1:30">
      <c r="A1630" s="5">
        <v>31083.326300000001</v>
      </c>
      <c r="B1630" s="3">
        <v>-990.93437200000005</v>
      </c>
      <c r="F1630" s="2">
        <v>-122.007535</v>
      </c>
      <c r="G1630" s="2">
        <v>36.775826000000002</v>
      </c>
      <c r="H1630" s="3">
        <v>31124.307609</v>
      </c>
      <c r="I1630" s="3">
        <v>310.77589599999999</v>
      </c>
      <c r="J1630">
        <v>2.8896999999999999E-2</v>
      </c>
      <c r="K1630" t="e">
        <f>VLOOKUP(A1630,Channel_xs_widths!$D$2:$E$279,2,FALSE)</f>
        <v>#N/A</v>
      </c>
      <c r="Q1630" s="5"/>
      <c r="R1630" s="3"/>
      <c r="U1630" s="16"/>
      <c r="V1630" s="2"/>
      <c r="W1630" s="5"/>
      <c r="AB1630" s="3"/>
      <c r="AC1630" s="2"/>
      <c r="AD1630" s="2"/>
    </row>
    <row r="1631" spans="1:30">
      <c r="A1631" s="5">
        <v>31100.345099999999</v>
      </c>
      <c r="B1631" s="3">
        <v>-991.28756299999998</v>
      </c>
      <c r="F1631" s="2">
        <v>-122.007678</v>
      </c>
      <c r="G1631" s="2">
        <v>36.775928</v>
      </c>
      <c r="H1631" s="3">
        <v>31141.330150999998</v>
      </c>
      <c r="I1631" s="3">
        <v>310.776005</v>
      </c>
      <c r="J1631">
        <v>3.7330000000000002E-2</v>
      </c>
      <c r="K1631" t="e">
        <f>VLOOKUP(A1631,Channel_xs_widths!$D$2:$E$279,2,FALSE)</f>
        <v>#N/A</v>
      </c>
      <c r="Q1631" s="5"/>
      <c r="R1631" s="3"/>
      <c r="U1631" s="16"/>
      <c r="V1631" s="2"/>
      <c r="W1631" s="5"/>
      <c r="AB1631" s="3"/>
      <c r="AC1631" s="2"/>
      <c r="AD1631" s="2"/>
    </row>
    <row r="1632" spans="1:30">
      <c r="A1632" s="5">
        <v>31123.036899999999</v>
      </c>
      <c r="B1632" s="3">
        <v>-992.41677900000002</v>
      </c>
      <c r="F1632" s="2">
        <v>-122.007868</v>
      </c>
      <c r="G1632" s="2">
        <v>36.776063000000001</v>
      </c>
      <c r="H1632" s="3">
        <v>31164.050048000001</v>
      </c>
      <c r="I1632" s="3">
        <v>310.77614799999998</v>
      </c>
      <c r="J1632">
        <v>6.4171000000000006E-2</v>
      </c>
      <c r="K1632" t="e">
        <f>VLOOKUP(A1632,Channel_xs_widths!$D$2:$E$279,2,FALSE)</f>
        <v>#N/A</v>
      </c>
      <c r="Q1632" s="5"/>
      <c r="R1632" s="3"/>
      <c r="U1632" s="16"/>
      <c r="V1632" s="2"/>
      <c r="W1632" s="5"/>
      <c r="AB1632" s="3"/>
      <c r="AC1632" s="2"/>
      <c r="AD1632" s="2"/>
    </row>
    <row r="1633" spans="1:30">
      <c r="A1633" s="5">
        <v>31145.7287</v>
      </c>
      <c r="B1633" s="3">
        <v>-994.19987300000003</v>
      </c>
      <c r="F1633" s="2">
        <v>-122.008059</v>
      </c>
      <c r="G1633" s="2">
        <v>36.776198000000001</v>
      </c>
      <c r="H1633" s="3">
        <v>31186.811791</v>
      </c>
      <c r="I1633" s="3">
        <v>310.77631100000002</v>
      </c>
      <c r="J1633">
        <v>7.1923000000000001E-2</v>
      </c>
      <c r="K1633">
        <f>VLOOKUP(A1633,Channel_xs_widths!$D$2:$E$279,2,FALSE)</f>
        <v>140.974943846</v>
      </c>
      <c r="Q1633" s="5"/>
      <c r="R1633" s="3"/>
      <c r="U1633" s="16"/>
      <c r="V1633" s="2"/>
      <c r="W1633" s="5"/>
      <c r="AB1633" s="3"/>
      <c r="AC1633" s="2"/>
      <c r="AD1633" s="2"/>
    </row>
    <row r="1634" spans="1:30">
      <c r="A1634" s="5">
        <v>31162.747599999999</v>
      </c>
      <c r="B1634" s="3">
        <v>-995.27290300000004</v>
      </c>
      <c r="F1634" s="2">
        <v>-122.008202</v>
      </c>
      <c r="G1634" s="2">
        <v>36.776299000000002</v>
      </c>
      <c r="H1634" s="3">
        <v>31203.864415</v>
      </c>
      <c r="I1634" s="3">
        <v>310.776453</v>
      </c>
      <c r="J1634">
        <v>5.7770000000000002E-2</v>
      </c>
      <c r="K1634" t="e">
        <f>VLOOKUP(A1634,Channel_xs_widths!$D$2:$E$279,2,FALSE)</f>
        <v>#N/A</v>
      </c>
      <c r="Q1634" s="5"/>
      <c r="R1634" s="3"/>
      <c r="U1634" s="16"/>
      <c r="V1634" s="2"/>
      <c r="W1634" s="5"/>
      <c r="AB1634" s="3"/>
      <c r="AC1634" s="2"/>
      <c r="AD1634" s="2"/>
    </row>
    <row r="1635" spans="1:30">
      <c r="A1635" s="5">
        <v>31175.984400000001</v>
      </c>
      <c r="B1635" s="3">
        <v>-995.94775400000003</v>
      </c>
      <c r="F1635" s="2">
        <v>-122.008314</v>
      </c>
      <c r="G1635" s="2">
        <v>36.776378000000001</v>
      </c>
      <c r="H1635" s="3">
        <v>31217.118466</v>
      </c>
      <c r="I1635" s="3">
        <v>310.77656200000001</v>
      </c>
      <c r="J1635">
        <v>4.3561000000000002E-2</v>
      </c>
      <c r="K1635" t="e">
        <f>VLOOKUP(A1635,Channel_xs_widths!$D$2:$E$279,2,FALSE)</f>
        <v>#N/A</v>
      </c>
      <c r="Q1635" s="5"/>
      <c r="R1635" s="3"/>
      <c r="U1635" s="16"/>
      <c r="V1635" s="2"/>
      <c r="W1635" s="5"/>
      <c r="AB1635" s="3"/>
      <c r="AC1635" s="2"/>
      <c r="AD1635" s="2"/>
    </row>
    <row r="1636" spans="1:30">
      <c r="A1636" s="5">
        <v>31187.9771</v>
      </c>
      <c r="B1636" s="3">
        <v>-996.37193500000001</v>
      </c>
      <c r="F1636" s="2">
        <v>-122.008388</v>
      </c>
      <c r="G1636" s="2">
        <v>36.776468000000001</v>
      </c>
      <c r="H1636" s="3">
        <v>31229.118603999999</v>
      </c>
      <c r="I1636" s="3">
        <v>325.887698</v>
      </c>
      <c r="J1636">
        <v>7.6962000000000003E-2</v>
      </c>
      <c r="K1636" t="e">
        <f>VLOOKUP(A1636,Channel_xs_widths!$D$2:$E$279,2,FALSE)</f>
        <v>#N/A</v>
      </c>
      <c r="Q1636" s="5"/>
      <c r="R1636" s="3"/>
      <c r="U1636" s="16"/>
      <c r="V1636" s="2"/>
      <c r="W1636" s="5"/>
      <c r="AB1636" s="3"/>
      <c r="AC1636" s="2"/>
      <c r="AD1636" s="2"/>
    </row>
    <row r="1637" spans="1:30">
      <c r="A1637" s="5">
        <v>31211.962299999999</v>
      </c>
      <c r="B1637" s="3">
        <v>-998.71667500000001</v>
      </c>
      <c r="F1637" s="2">
        <v>-122.00853600000001</v>
      </c>
      <c r="G1637" s="2">
        <v>36.776648999999999</v>
      </c>
      <c r="H1637" s="3">
        <v>31253.218204000001</v>
      </c>
      <c r="I1637" s="3">
        <v>325.88781</v>
      </c>
      <c r="J1637">
        <v>8.2919000000000007E-2</v>
      </c>
      <c r="K1637" t="e">
        <f>VLOOKUP(A1637,Channel_xs_widths!$D$2:$E$279,2,FALSE)</f>
        <v>#N/A</v>
      </c>
      <c r="Q1637" s="5"/>
      <c r="R1637" s="3"/>
      <c r="U1637" s="16"/>
      <c r="V1637" s="2"/>
      <c r="W1637" s="5"/>
      <c r="AB1637" s="3"/>
      <c r="AC1637" s="2"/>
      <c r="AD1637" s="2"/>
    </row>
    <row r="1638" spans="1:30">
      <c r="A1638" s="5">
        <v>31223.955000000002</v>
      </c>
      <c r="B1638" s="3">
        <v>-999.35517700000003</v>
      </c>
      <c r="F1638" s="2">
        <v>-122.008611</v>
      </c>
      <c r="G1638" s="2">
        <v>36.776738999999999</v>
      </c>
      <c r="H1638" s="3">
        <v>31265.227814999998</v>
      </c>
      <c r="I1638" s="3">
        <v>325.887922</v>
      </c>
      <c r="J1638">
        <v>3.6229999999999998E-2</v>
      </c>
      <c r="K1638" t="e">
        <f>VLOOKUP(A1638,Channel_xs_widths!$D$2:$E$279,2,FALSE)</f>
        <v>#N/A</v>
      </c>
      <c r="Q1638" s="5"/>
      <c r="R1638" s="3"/>
      <c r="U1638" s="16"/>
      <c r="V1638" s="2"/>
      <c r="W1638" s="5"/>
      <c r="AB1638" s="3"/>
      <c r="AC1638" s="2"/>
      <c r="AD1638" s="2"/>
    </row>
    <row r="1639" spans="1:30">
      <c r="A1639" s="5">
        <v>31259.932799999999</v>
      </c>
      <c r="B1639" s="3">
        <v>-1000.454664</v>
      </c>
      <c r="F1639" s="2">
        <v>-122.008833</v>
      </c>
      <c r="G1639" s="2">
        <v>36.777009</v>
      </c>
      <c r="H1639" s="3">
        <v>31301.222462999998</v>
      </c>
      <c r="I1639" s="3">
        <v>325.88807100000002</v>
      </c>
      <c r="J1639">
        <v>3.8406999999999997E-2</v>
      </c>
      <c r="K1639" t="e">
        <f>VLOOKUP(A1639,Channel_xs_widths!$D$2:$E$279,2,FALSE)</f>
        <v>#N/A</v>
      </c>
      <c r="Q1639" s="5"/>
      <c r="R1639" s="3"/>
      <c r="U1639" s="16"/>
      <c r="V1639" s="2"/>
      <c r="W1639" s="5"/>
      <c r="AB1639" s="3"/>
      <c r="AC1639" s="2"/>
      <c r="AD1639" s="2"/>
    </row>
    <row r="1640" spans="1:30">
      <c r="A1640" s="5">
        <v>31265.929100000001</v>
      </c>
      <c r="B1640" s="3">
        <v>-1000.967265</v>
      </c>
      <c r="F1640" s="2">
        <v>-122.00887</v>
      </c>
      <c r="G1640" s="2">
        <v>36.777054</v>
      </c>
      <c r="H1640" s="3">
        <v>31307.240637999999</v>
      </c>
      <c r="I1640" s="3">
        <v>325.88820099999998</v>
      </c>
      <c r="J1640">
        <v>5.2284999999999998E-2</v>
      </c>
      <c r="K1640" t="e">
        <f>VLOOKUP(A1640,Channel_xs_widths!$D$2:$E$279,2,FALSE)</f>
        <v>#N/A</v>
      </c>
      <c r="Q1640" s="5"/>
      <c r="R1640" s="3"/>
      <c r="U1640" s="16"/>
      <c r="V1640" s="2"/>
      <c r="W1640" s="5"/>
      <c r="AB1640" s="3"/>
      <c r="AC1640" s="2"/>
      <c r="AD1640" s="2"/>
    </row>
    <row r="1641" spans="1:30">
      <c r="A1641" s="5">
        <v>31283.918000000001</v>
      </c>
      <c r="B1641" s="3">
        <v>-1001.70874</v>
      </c>
      <c r="F1641" s="2">
        <v>-122.008982</v>
      </c>
      <c r="G1641" s="2">
        <v>36.777189</v>
      </c>
      <c r="H1641" s="3">
        <v>31325.24482</v>
      </c>
      <c r="I1641" s="3">
        <v>325.88827500000002</v>
      </c>
      <c r="J1641">
        <v>4.2397999999999998E-2</v>
      </c>
      <c r="K1641" t="e">
        <f>VLOOKUP(A1641,Channel_xs_widths!$D$2:$E$279,2,FALSE)</f>
        <v>#N/A</v>
      </c>
      <c r="Q1641" s="5"/>
      <c r="R1641" s="3"/>
      <c r="U1641" s="16"/>
      <c r="V1641" s="2"/>
      <c r="W1641" s="5"/>
      <c r="AB1641" s="3"/>
      <c r="AC1641" s="2"/>
      <c r="AD1641" s="2"/>
    </row>
    <row r="1642" spans="1:30">
      <c r="A1642" s="5">
        <v>31295.0821</v>
      </c>
      <c r="B1642" s="3">
        <v>-1002.203278</v>
      </c>
      <c r="F1642" s="2">
        <v>-122.00903700000001</v>
      </c>
      <c r="G1642" s="2">
        <v>36.777279</v>
      </c>
      <c r="H1642" s="3">
        <v>31336.419802</v>
      </c>
      <c r="I1642" s="3">
        <v>332.99037099999998</v>
      </c>
      <c r="J1642">
        <v>3.0602000000000001E-2</v>
      </c>
      <c r="K1642" t="e">
        <f>VLOOKUP(A1642,Channel_xs_widths!$D$2:$E$279,2,FALSE)</f>
        <v>#N/A</v>
      </c>
      <c r="Q1642" s="5"/>
      <c r="R1642" s="3"/>
      <c r="U1642" s="16"/>
      <c r="V1642" s="2"/>
      <c r="W1642" s="5"/>
      <c r="AB1642" s="3"/>
      <c r="AC1642" s="2"/>
      <c r="AD1642" s="2"/>
    </row>
    <row r="1643" spans="1:30">
      <c r="A1643" s="5">
        <v>31328.574100000002</v>
      </c>
      <c r="B1643" s="3">
        <v>-1003.075317</v>
      </c>
      <c r="F1643" s="2">
        <v>-122.009204</v>
      </c>
      <c r="G1643" s="2">
        <v>36.777549999999998</v>
      </c>
      <c r="H1643" s="3">
        <v>31369.923239</v>
      </c>
      <c r="I1643" s="3">
        <v>332.99049000000002</v>
      </c>
      <c r="J1643">
        <v>2.6037000000000001E-2</v>
      </c>
      <c r="K1643" t="e">
        <f>VLOOKUP(A1643,Channel_xs_widths!$D$2:$E$279,2,FALSE)</f>
        <v>#N/A</v>
      </c>
      <c r="Q1643" s="5"/>
      <c r="R1643" s="3"/>
      <c r="U1643" s="16"/>
      <c r="V1643" s="2"/>
      <c r="W1643" s="5"/>
      <c r="AB1643" s="3"/>
      <c r="AC1643" s="2"/>
      <c r="AD1643" s="2"/>
    </row>
    <row r="1644" spans="1:30">
      <c r="A1644" s="5">
        <v>31328.574100000002</v>
      </c>
      <c r="B1644" s="3">
        <v>-1003.075317</v>
      </c>
      <c r="F1644" s="2">
        <v>-122.009204</v>
      </c>
      <c r="G1644" s="2">
        <v>36.777549999999998</v>
      </c>
      <c r="H1644" s="3">
        <v>31369.923239</v>
      </c>
      <c r="I1644" s="3">
        <v>0</v>
      </c>
      <c r="J1644">
        <v>1.0678999999999999E-2</v>
      </c>
      <c r="K1644" t="e">
        <f>VLOOKUP(A1644,Channel_xs_widths!$D$2:$E$279,2,FALSE)</f>
        <v>#N/A</v>
      </c>
      <c r="Q1644" s="5"/>
      <c r="R1644" s="3"/>
      <c r="U1644" s="16"/>
      <c r="V1644" s="2"/>
      <c r="W1644" s="5"/>
      <c r="AB1644" s="3"/>
      <c r="AC1644" s="2"/>
      <c r="AD1644" s="2"/>
    </row>
    <row r="1645" spans="1:30">
      <c r="A1645" s="5">
        <v>31362.066200000001</v>
      </c>
      <c r="B1645" s="3">
        <v>-1003.432983</v>
      </c>
      <c r="F1645" s="2">
        <v>-122.009371</v>
      </c>
      <c r="G1645" s="2">
        <v>36.777819999999998</v>
      </c>
      <c r="H1645" s="3">
        <v>31403.417212</v>
      </c>
      <c r="I1645" s="3">
        <v>332.99066699999997</v>
      </c>
      <c r="J1645">
        <v>1.2716E-2</v>
      </c>
      <c r="K1645" t="e">
        <f>VLOOKUP(A1645,Channel_xs_widths!$D$2:$E$279,2,FALSE)</f>
        <v>#N/A</v>
      </c>
      <c r="Q1645" s="5"/>
      <c r="R1645" s="3"/>
      <c r="U1645" s="16"/>
      <c r="V1645" s="2"/>
      <c r="W1645" s="5"/>
      <c r="AB1645" s="3"/>
      <c r="AC1645" s="2"/>
      <c r="AD1645" s="2"/>
    </row>
    <row r="1646" spans="1:30">
      <c r="A1646" s="5">
        <v>31373.230200000002</v>
      </c>
      <c r="B1646" s="3">
        <v>-1003.643148</v>
      </c>
      <c r="F1646" s="2">
        <v>-122.009427</v>
      </c>
      <c r="G1646" s="2">
        <v>36.777909999999999</v>
      </c>
      <c r="H1646" s="3">
        <v>31414.583205999999</v>
      </c>
      <c r="I1646" s="3">
        <v>332.99078500000002</v>
      </c>
      <c r="J1646">
        <v>2.3472E-2</v>
      </c>
      <c r="K1646" t="e">
        <f>VLOOKUP(A1646,Channel_xs_widths!$D$2:$E$279,2,FALSE)</f>
        <v>#N/A</v>
      </c>
      <c r="Q1646" s="5"/>
      <c r="R1646" s="3"/>
      <c r="U1646" s="16"/>
      <c r="V1646" s="2"/>
      <c r="W1646" s="5"/>
      <c r="AB1646" s="3"/>
      <c r="AC1646" s="2"/>
      <c r="AD1646" s="2"/>
    </row>
    <row r="1647" spans="1:30">
      <c r="A1647" s="5">
        <v>31393.226900000001</v>
      </c>
      <c r="B1647" s="3">
        <v>-1004.164388</v>
      </c>
      <c r="F1647" s="2">
        <v>-122.009427</v>
      </c>
      <c r="G1647" s="2">
        <v>36.778091000000003</v>
      </c>
      <c r="H1647" s="3">
        <v>31434.586691</v>
      </c>
      <c r="I1647" s="3">
        <v>359.40688899999998</v>
      </c>
      <c r="J1647">
        <v>2.6335000000000001E-2</v>
      </c>
      <c r="K1647" t="e">
        <f>VLOOKUP(A1647,Channel_xs_widths!$D$2:$E$279,2,FALSE)</f>
        <v>#N/A</v>
      </c>
      <c r="Q1647" s="5"/>
      <c r="R1647" s="3"/>
      <c r="U1647" s="16"/>
      <c r="V1647" s="2"/>
      <c r="W1647" s="5"/>
      <c r="AB1647" s="3"/>
      <c r="AC1647" s="2"/>
      <c r="AD1647" s="2"/>
    </row>
    <row r="1648" spans="1:30">
      <c r="A1648" s="5">
        <v>31423.222000000002</v>
      </c>
      <c r="B1648" s="3">
        <v>-1004.9596759999999</v>
      </c>
      <c r="F1648" s="2">
        <v>-122.009427</v>
      </c>
      <c r="G1648" s="2">
        <v>36.778360999999997</v>
      </c>
      <c r="H1648" s="3">
        <v>31464.592272000002</v>
      </c>
      <c r="I1648" s="3">
        <v>359.40688599999999</v>
      </c>
      <c r="J1648">
        <v>3.9899999999999996E-3</v>
      </c>
      <c r="K1648" t="e">
        <f>VLOOKUP(A1648,Channel_xs_widths!$D$2:$E$279,2,FALSE)</f>
        <v>#N/A</v>
      </c>
      <c r="Q1648" s="5"/>
      <c r="R1648" s="3"/>
      <c r="U1648" s="16"/>
      <c r="V1648" s="2"/>
      <c r="W1648" s="5"/>
      <c r="AB1648" s="3"/>
      <c r="AC1648" s="2"/>
      <c r="AD1648" s="2"/>
    </row>
    <row r="1649" spans="1:30">
      <c r="A1649" s="5">
        <v>31433.220300000001</v>
      </c>
      <c r="B1649" s="3">
        <v>-1004.323975</v>
      </c>
      <c r="F1649" s="2">
        <v>-122.009427</v>
      </c>
      <c r="G1649" s="2">
        <v>36.778450999999997</v>
      </c>
      <c r="H1649" s="3">
        <v>31474.610808000001</v>
      </c>
      <c r="I1649" s="3">
        <v>359.40688399999999</v>
      </c>
      <c r="J1649">
        <v>1.1764E-2</v>
      </c>
      <c r="K1649" t="e">
        <f>VLOOKUP(A1649,Channel_xs_widths!$D$2:$E$279,2,FALSE)</f>
        <v>#N/A</v>
      </c>
      <c r="Q1649" s="5"/>
      <c r="R1649" s="3"/>
      <c r="U1649" s="16"/>
      <c r="V1649" s="2"/>
      <c r="W1649" s="5"/>
      <c r="AB1649" s="3"/>
      <c r="AC1649" s="2"/>
      <c r="AD1649" s="2"/>
    </row>
    <row r="1650" spans="1:30">
      <c r="A1650" s="5">
        <v>31444.340700000001</v>
      </c>
      <c r="B1650" s="3">
        <v>-1004.711243</v>
      </c>
      <c r="F1650" s="2">
        <v>-122.00953800000001</v>
      </c>
      <c r="G1650" s="2">
        <v>36.778495999999997</v>
      </c>
      <c r="H1650" s="3">
        <v>31485.737958000002</v>
      </c>
      <c r="I1650" s="3">
        <v>296.12169699999998</v>
      </c>
      <c r="J1650">
        <v>3.1710000000000002E-2</v>
      </c>
      <c r="K1650" t="e">
        <f>VLOOKUP(A1650,Channel_xs_widths!$D$2:$E$279,2,FALSE)</f>
        <v>#N/A</v>
      </c>
      <c r="Q1650" s="5"/>
      <c r="R1650" s="3"/>
      <c r="U1650" s="16"/>
      <c r="V1650" s="2"/>
      <c r="W1650" s="5"/>
      <c r="AB1650" s="3"/>
      <c r="AC1650" s="2"/>
      <c r="AD1650" s="2"/>
    </row>
    <row r="1651" spans="1:30">
      <c r="A1651" s="5">
        <v>31477.7019</v>
      </c>
      <c r="B1651" s="3">
        <v>-1005.734497</v>
      </c>
      <c r="F1651" s="2">
        <v>-122.009872</v>
      </c>
      <c r="G1651" s="2">
        <v>36.778630999999997</v>
      </c>
      <c r="H1651" s="3">
        <v>31519.114839999998</v>
      </c>
      <c r="I1651" s="3">
        <v>296.12185599999998</v>
      </c>
      <c r="J1651">
        <v>3.0672000000000001E-2</v>
      </c>
      <c r="K1651" t="e">
        <f>VLOOKUP(A1651,Channel_xs_widths!$D$2:$E$279,2,FALSE)</f>
        <v>#N/A</v>
      </c>
      <c r="Q1651" s="5"/>
      <c r="R1651" s="3"/>
      <c r="U1651" s="16"/>
      <c r="V1651" s="2"/>
      <c r="W1651" s="5"/>
      <c r="AB1651" s="3"/>
      <c r="AC1651" s="2"/>
      <c r="AD1651" s="2"/>
    </row>
    <row r="1652" spans="1:30">
      <c r="A1652" s="5">
        <v>31477.7019</v>
      </c>
      <c r="B1652" s="3">
        <v>-1005.734497</v>
      </c>
      <c r="F1652" s="2">
        <v>-122.009872</v>
      </c>
      <c r="G1652" s="2">
        <v>36.778630999999997</v>
      </c>
      <c r="H1652" s="3">
        <v>31519.114839999998</v>
      </c>
      <c r="I1652" s="3">
        <v>281.24819100000002</v>
      </c>
      <c r="J1652">
        <v>2.5304E-2</v>
      </c>
      <c r="K1652" t="e">
        <f>VLOOKUP(A1652,Channel_xs_widths!$D$2:$E$279,2,FALSE)</f>
        <v>#N/A</v>
      </c>
      <c r="Q1652" s="5"/>
      <c r="R1652" s="3"/>
      <c r="U1652" s="16"/>
      <c r="V1652" s="2"/>
      <c r="W1652" s="5"/>
      <c r="AB1652" s="3"/>
      <c r="AC1652" s="2"/>
      <c r="AD1652" s="2"/>
    </row>
    <row r="1653" spans="1:30">
      <c r="A1653" s="5">
        <v>31511.063099999999</v>
      </c>
      <c r="B1653" s="3">
        <v>-1006.578674</v>
      </c>
      <c r="F1653" s="2">
        <v>-122.010206</v>
      </c>
      <c r="G1653" s="2">
        <v>36.778765999999997</v>
      </c>
      <c r="H1653" s="3">
        <v>31552.486663</v>
      </c>
      <c r="I1653" s="3">
        <v>296.122095</v>
      </c>
      <c r="J1653">
        <v>2.9895000000000001E-2</v>
      </c>
      <c r="K1653" t="e">
        <f>VLOOKUP(A1653,Channel_xs_widths!$D$2:$E$279,2,FALSE)</f>
        <v>#N/A</v>
      </c>
      <c r="Q1653" s="5"/>
      <c r="R1653" s="3"/>
      <c r="U1653" s="16"/>
      <c r="V1653" s="2"/>
      <c r="W1653" s="5"/>
      <c r="AB1653" s="3"/>
      <c r="AC1653" s="2"/>
      <c r="AD1653" s="2"/>
    </row>
    <row r="1654" spans="1:30">
      <c r="A1654" s="5">
        <v>31522.183400000002</v>
      </c>
      <c r="B1654" s="3">
        <v>-1007.06429</v>
      </c>
      <c r="F1654" s="2">
        <v>-122.010317</v>
      </c>
      <c r="G1654" s="2">
        <v>36.778812000000002</v>
      </c>
      <c r="H1654" s="3">
        <v>31563.617631000001</v>
      </c>
      <c r="I1654" s="3">
        <v>296.122254</v>
      </c>
      <c r="J1654">
        <v>4.1154999999999997E-2</v>
      </c>
      <c r="K1654" t="e">
        <f>VLOOKUP(A1654,Channel_xs_widths!$D$2:$E$279,2,FALSE)</f>
        <v>#N/A</v>
      </c>
      <c r="Q1654" s="5"/>
      <c r="R1654" s="3"/>
      <c r="U1654" s="16"/>
      <c r="V1654" s="2"/>
      <c r="W1654" s="5"/>
      <c r="AB1654" s="3"/>
      <c r="AC1654" s="2"/>
      <c r="AD1654" s="2"/>
    </row>
    <row r="1655" spans="1:30">
      <c r="A1655" s="5">
        <v>31536.277300000002</v>
      </c>
      <c r="B1655" s="3">
        <v>-1007.616374</v>
      </c>
      <c r="F1655" s="2">
        <v>-122.010429</v>
      </c>
      <c r="G1655" s="2">
        <v>36.778902000000002</v>
      </c>
      <c r="H1655" s="3">
        <v>31577.722326999999</v>
      </c>
      <c r="I1655" s="3">
        <v>314.59438399999999</v>
      </c>
      <c r="J1655">
        <v>6.3628000000000004E-2</v>
      </c>
      <c r="K1655">
        <f>VLOOKUP(A1655,Channel_xs_widths!$D$2:$E$279,2,FALSE)</f>
        <v>368.62051997499998</v>
      </c>
      <c r="Q1655" s="5"/>
      <c r="R1655" s="3"/>
      <c r="U1655" s="16"/>
      <c r="V1655" s="2"/>
      <c r="W1655" s="5"/>
      <c r="AB1655" s="3"/>
      <c r="AC1655" s="2"/>
      <c r="AD1655" s="2"/>
    </row>
    <row r="1656" spans="1:30">
      <c r="A1656" s="5">
        <v>31550.371200000001</v>
      </c>
      <c r="B1656" s="3">
        <v>-1008.857808</v>
      </c>
      <c r="F1656" s="2">
        <v>-122.01054000000001</v>
      </c>
      <c r="G1656" s="2">
        <v>36.778992000000002</v>
      </c>
      <c r="H1656" s="3">
        <v>31591.870774999999</v>
      </c>
      <c r="I1656" s="3">
        <v>314.59448300000003</v>
      </c>
      <c r="J1656">
        <v>6.2473000000000001E-2</v>
      </c>
      <c r="K1656" t="e">
        <f>VLOOKUP(A1656,Channel_xs_widths!$D$2:$E$279,2,FALSE)</f>
        <v>#N/A</v>
      </c>
      <c r="Q1656" s="5"/>
      <c r="R1656" s="3"/>
      <c r="U1656" s="16"/>
      <c r="V1656" s="2"/>
      <c r="W1656" s="5"/>
      <c r="AB1656" s="3"/>
      <c r="AC1656" s="2"/>
      <c r="AD1656" s="2"/>
    </row>
    <row r="1657" spans="1:30">
      <c r="A1657" s="5">
        <v>31578.5589</v>
      </c>
      <c r="B1657" s="3">
        <v>-1010.257833</v>
      </c>
      <c r="F1657" s="2">
        <v>-122.010762</v>
      </c>
      <c r="G1657" s="2">
        <v>36.779172000000003</v>
      </c>
      <c r="H1657" s="3">
        <v>31620.093253999999</v>
      </c>
      <c r="I1657" s="3">
        <v>314.59463199999999</v>
      </c>
      <c r="J1657">
        <v>3.6336E-2</v>
      </c>
      <c r="K1657" t="e">
        <f>VLOOKUP(A1657,Channel_xs_widths!$D$2:$E$279,2,FALSE)</f>
        <v>#N/A</v>
      </c>
      <c r="Q1657" s="5"/>
      <c r="R1657" s="3"/>
      <c r="U1657" s="16"/>
      <c r="V1657" s="2"/>
      <c r="W1657" s="5"/>
      <c r="AB1657" s="3"/>
      <c r="AC1657" s="2"/>
      <c r="AD1657" s="2"/>
    </row>
    <row r="1658" spans="1:30">
      <c r="A1658" s="5">
        <v>31592.6528</v>
      </c>
      <c r="B1658" s="3">
        <v>-1010.394165</v>
      </c>
      <c r="F1658" s="2">
        <v>-122.010874</v>
      </c>
      <c r="G1658" s="2">
        <v>36.779262000000003</v>
      </c>
      <c r="H1658" s="3">
        <v>31634.187766999999</v>
      </c>
      <c r="I1658" s="3">
        <v>314.59478100000001</v>
      </c>
      <c r="J1658">
        <v>2.4389000000000001E-2</v>
      </c>
      <c r="K1658" t="e">
        <f>VLOOKUP(A1658,Channel_xs_widths!$D$2:$E$279,2,FALSE)</f>
        <v>#N/A</v>
      </c>
      <c r="Q1658" s="5"/>
      <c r="R1658" s="3"/>
      <c r="U1658" s="16"/>
      <c r="V1658" s="2"/>
      <c r="W1658" s="5"/>
      <c r="AB1658" s="3"/>
      <c r="AC1658" s="2"/>
      <c r="AD1658" s="2"/>
    </row>
    <row r="1659" spans="1:30">
      <c r="A1659" s="5">
        <v>31606.746599999999</v>
      </c>
      <c r="B1659" s="3">
        <v>-1010.9453119999999</v>
      </c>
      <c r="F1659" s="2">
        <v>-122.01098500000001</v>
      </c>
      <c r="G1659" s="2">
        <v>36.779352000000003</v>
      </c>
      <c r="H1659" s="3">
        <v>31648.292384</v>
      </c>
      <c r="I1659" s="3">
        <v>314.59488099999999</v>
      </c>
      <c r="J1659">
        <v>3.8968999999999997E-2</v>
      </c>
      <c r="K1659" t="e">
        <f>VLOOKUP(A1659,Channel_xs_widths!$D$2:$E$279,2,FALSE)</f>
        <v>#N/A</v>
      </c>
      <c r="Q1659" s="5"/>
      <c r="R1659" s="3"/>
      <c r="U1659" s="16"/>
      <c r="V1659" s="2"/>
      <c r="W1659" s="5"/>
      <c r="AB1659" s="3"/>
      <c r="AC1659" s="2"/>
      <c r="AD1659" s="2"/>
    </row>
    <row r="1660" spans="1:30">
      <c r="A1660" s="5">
        <v>31624.690200000001</v>
      </c>
      <c r="B1660" s="3">
        <v>-1011.642619</v>
      </c>
      <c r="F1660" s="2">
        <v>-122.011152</v>
      </c>
      <c r="G1660" s="2">
        <v>36.779442000000003</v>
      </c>
      <c r="H1660" s="3">
        <v>31666.249531000001</v>
      </c>
      <c r="I1660" s="3">
        <v>303.27088600000002</v>
      </c>
      <c r="J1660">
        <v>3.4738999999999999E-2</v>
      </c>
      <c r="K1660" t="e">
        <f>VLOOKUP(A1660,Channel_xs_widths!$D$2:$E$279,2,FALSE)</f>
        <v>#N/A</v>
      </c>
      <c r="Q1660" s="5"/>
      <c r="R1660" s="3"/>
      <c r="U1660" s="16"/>
      <c r="V1660" s="2"/>
      <c r="W1660" s="5"/>
      <c r="AB1660" s="3"/>
      <c r="AC1660" s="2"/>
      <c r="AD1660" s="2"/>
    </row>
    <row r="1661" spans="1:30">
      <c r="A1661" s="5">
        <v>31630.671399999999</v>
      </c>
      <c r="B1661" s="3">
        <v>-1011.776442</v>
      </c>
      <c r="F1661" s="2">
        <v>-122.011208</v>
      </c>
      <c r="G1661" s="2">
        <v>36.779471999999998</v>
      </c>
      <c r="H1661" s="3">
        <v>31672.232226</v>
      </c>
      <c r="I1661" s="3">
        <v>303.27097300000003</v>
      </c>
      <c r="J1661">
        <v>3.0535E-2</v>
      </c>
      <c r="K1661" t="e">
        <f>VLOOKUP(A1661,Channel_xs_widths!$D$2:$E$279,2,FALSE)</f>
        <v>#N/A</v>
      </c>
      <c r="Q1661" s="5"/>
      <c r="R1661" s="3"/>
      <c r="U1661" s="16"/>
      <c r="V1661" s="2"/>
      <c r="W1661" s="5"/>
      <c r="AB1661" s="3"/>
      <c r="AC1661" s="2"/>
      <c r="AD1661" s="2"/>
    </row>
    <row r="1662" spans="1:30">
      <c r="A1662" s="5">
        <v>31666.5586</v>
      </c>
      <c r="B1662" s="3">
        <v>-1010.364163</v>
      </c>
      <c r="F1662" s="2">
        <v>-122.01154200000001</v>
      </c>
      <c r="G1662" s="2">
        <v>36.779653000000003</v>
      </c>
      <c r="H1662" s="3">
        <v>31708.147153999998</v>
      </c>
      <c r="I1662" s="3">
        <v>303.27112499999998</v>
      </c>
      <c r="J1662">
        <v>1.7857999999999999E-2</v>
      </c>
      <c r="K1662" t="e">
        <f>VLOOKUP(A1662,Channel_xs_widths!$D$2:$E$279,2,FALSE)</f>
        <v>#N/A</v>
      </c>
      <c r="Q1662" s="5"/>
      <c r="R1662" s="3"/>
      <c r="U1662" s="16"/>
      <c r="V1662" s="2"/>
      <c r="W1662" s="5"/>
      <c r="AB1662" s="3"/>
      <c r="AC1662" s="2"/>
      <c r="AD1662" s="2"/>
    </row>
    <row r="1663" spans="1:30">
      <c r="A1663" s="5">
        <v>31678.5209</v>
      </c>
      <c r="B1663" s="3">
        <v>-1010.921956</v>
      </c>
      <c r="F1663" s="2">
        <v>-122.011653</v>
      </c>
      <c r="G1663" s="2">
        <v>36.779713000000001</v>
      </c>
      <c r="H1663" s="3">
        <v>31720.122522000001</v>
      </c>
      <c r="I1663" s="3">
        <v>303.271298</v>
      </c>
      <c r="J1663">
        <v>2.7414000000000001E-2</v>
      </c>
      <c r="K1663" t="e">
        <f>VLOOKUP(A1663,Channel_xs_widths!$D$2:$E$279,2,FALSE)</f>
        <v>#N/A</v>
      </c>
      <c r="Q1663" s="5"/>
      <c r="R1663" s="3"/>
      <c r="U1663" s="16"/>
      <c r="V1663" s="2"/>
      <c r="W1663" s="5"/>
      <c r="AB1663" s="3"/>
      <c r="AC1663" s="2"/>
      <c r="AD1663" s="2"/>
    </row>
    <row r="1664" spans="1:30">
      <c r="A1664" s="5">
        <v>31702.4457</v>
      </c>
      <c r="B1664" s="3">
        <v>-1011.347955</v>
      </c>
      <c r="F1664" s="2">
        <v>-122.011876</v>
      </c>
      <c r="G1664" s="2">
        <v>36.779833000000004</v>
      </c>
      <c r="H1664" s="3">
        <v>31744.051035</v>
      </c>
      <c r="I1664" s="3">
        <v>303.27142800000001</v>
      </c>
      <c r="J1664">
        <v>3.4450000000000001E-3</v>
      </c>
      <c r="K1664" t="e">
        <f>VLOOKUP(A1664,Channel_xs_widths!$D$2:$E$279,2,FALSE)</f>
        <v>#N/A</v>
      </c>
      <c r="Q1664" s="5"/>
      <c r="R1664" s="3"/>
      <c r="U1664" s="16"/>
      <c r="V1664" s="2"/>
      <c r="W1664" s="5"/>
      <c r="AB1664" s="3"/>
      <c r="AC1664" s="2"/>
      <c r="AD1664" s="2"/>
    </row>
    <row r="1665" spans="1:30">
      <c r="A1665" s="5">
        <v>31714.407999999999</v>
      </c>
      <c r="B1665" s="3">
        <v>-1011.045573</v>
      </c>
      <c r="F1665" s="2">
        <v>-122.011987</v>
      </c>
      <c r="G1665" s="2">
        <v>36.779893000000001</v>
      </c>
      <c r="H1665" s="3">
        <v>31756.017206</v>
      </c>
      <c r="I1665" s="3">
        <v>303.27155900000002</v>
      </c>
      <c r="J1665">
        <v>2.7244000000000001E-2</v>
      </c>
      <c r="K1665" t="e">
        <f>VLOOKUP(A1665,Channel_xs_widths!$D$2:$E$279,2,FALSE)</f>
        <v>#N/A</v>
      </c>
      <c r="Q1665" s="5"/>
      <c r="R1665" s="3"/>
      <c r="U1665" s="16"/>
      <c r="V1665" s="2"/>
      <c r="W1665" s="5"/>
      <c r="AB1665" s="3"/>
      <c r="AC1665" s="2"/>
      <c r="AD1665" s="2"/>
    </row>
    <row r="1666" spans="1:30">
      <c r="A1666" s="5">
        <v>31730.349600000001</v>
      </c>
      <c r="B1666" s="3">
        <v>-1010.5877379999999</v>
      </c>
      <c r="F1666" s="2">
        <v>-122.01212599999999</v>
      </c>
      <c r="G1666" s="2">
        <v>36.779983000000001</v>
      </c>
      <c r="H1666" s="3">
        <v>31771.965407</v>
      </c>
      <c r="I1666" s="3">
        <v>308.25115499999998</v>
      </c>
      <c r="J1666">
        <v>1.8533000000000001E-2</v>
      </c>
      <c r="K1666" t="e">
        <f>VLOOKUP(A1666,Channel_xs_widths!$D$2:$E$279,2,FALSE)</f>
        <v>#N/A</v>
      </c>
      <c r="Q1666" s="5"/>
      <c r="R1666" s="3"/>
      <c r="U1666" s="16"/>
      <c r="V1666" s="2"/>
      <c r="W1666" s="5"/>
      <c r="AB1666" s="3"/>
      <c r="AC1666" s="2"/>
      <c r="AD1666" s="2"/>
    </row>
    <row r="1667" spans="1:30">
      <c r="A1667" s="5">
        <v>31739.9146</v>
      </c>
      <c r="B1667" s="3">
        <v>-1010.572864</v>
      </c>
      <c r="F1667" s="2">
        <v>-122.01221</v>
      </c>
      <c r="G1667" s="2">
        <v>36.780037</v>
      </c>
      <c r="H1667" s="3">
        <v>31781.530389</v>
      </c>
      <c r="I1667" s="3">
        <v>308.25124699999998</v>
      </c>
      <c r="J1667">
        <v>2.3251999999999998E-2</v>
      </c>
      <c r="K1667">
        <f>VLOOKUP(A1667,Channel_xs_widths!$D$2:$E$279,2,FALSE)</f>
        <v>394.955486173</v>
      </c>
      <c r="Q1667" s="5"/>
      <c r="R1667" s="3"/>
      <c r="U1667" s="16"/>
      <c r="V1667" s="2"/>
      <c r="W1667" s="5"/>
      <c r="AB1667" s="3"/>
      <c r="AC1667" s="2"/>
      <c r="AD1667" s="2"/>
    </row>
    <row r="1668" spans="1:30">
      <c r="A1668" s="5">
        <v>31778.1744</v>
      </c>
      <c r="B1668" s="3">
        <v>-1011.6997679999999</v>
      </c>
      <c r="F1668" s="2">
        <v>-122.01254299999999</v>
      </c>
      <c r="G1668" s="2">
        <v>36.780253999999999</v>
      </c>
      <c r="H1668" s="3">
        <v>31819.806821999999</v>
      </c>
      <c r="I1668" s="3">
        <v>308.25142</v>
      </c>
      <c r="J1668">
        <v>2.9454000000000001E-2</v>
      </c>
      <c r="K1668" t="e">
        <f>VLOOKUP(A1668,Channel_xs_widths!$D$2:$E$279,2,FALSE)</f>
        <v>#N/A</v>
      </c>
      <c r="Q1668" s="5"/>
      <c r="R1668" s="3"/>
      <c r="U1668" s="16"/>
      <c r="V1668" s="2"/>
      <c r="W1668" s="5"/>
      <c r="AB1668" s="3"/>
      <c r="AC1668" s="2"/>
      <c r="AD1668" s="2"/>
    </row>
    <row r="1669" spans="1:30">
      <c r="A1669" s="5">
        <v>31778.1744</v>
      </c>
      <c r="B1669" s="3">
        <v>-1011.6997679999999</v>
      </c>
      <c r="F1669" s="2">
        <v>-122.01254299999999</v>
      </c>
      <c r="G1669" s="2">
        <v>36.780253999999999</v>
      </c>
      <c r="H1669" s="3">
        <v>31819.806821999999</v>
      </c>
      <c r="I1669" s="3">
        <v>0</v>
      </c>
      <c r="J1669">
        <v>7.7869999999999997E-3</v>
      </c>
      <c r="K1669" t="e">
        <f>VLOOKUP(A1669,Channel_xs_widths!$D$2:$E$279,2,FALSE)</f>
        <v>#N/A</v>
      </c>
      <c r="Q1669" s="5"/>
      <c r="R1669" s="3"/>
      <c r="U1669" s="16"/>
      <c r="V1669" s="2"/>
      <c r="W1669" s="5"/>
      <c r="AB1669" s="3"/>
      <c r="AC1669" s="2"/>
      <c r="AD1669" s="2"/>
    </row>
    <row r="1670" spans="1:30">
      <c r="A1670" s="5">
        <v>31816.4342</v>
      </c>
      <c r="B1670" s="3">
        <v>-1011.997693</v>
      </c>
      <c r="F1670" s="2">
        <v>-122.012877</v>
      </c>
      <c r="G1670" s="2">
        <v>36.780470000000001</v>
      </c>
      <c r="H1670" s="3">
        <v>31858.067756</v>
      </c>
      <c r="I1670" s="3">
        <v>308.25169699999998</v>
      </c>
      <c r="J1670">
        <v>1.2640999999999999E-2</v>
      </c>
      <c r="K1670" t="e">
        <f>VLOOKUP(A1670,Channel_xs_widths!$D$2:$E$279,2,FALSE)</f>
        <v>#N/A</v>
      </c>
      <c r="Q1670" s="5"/>
      <c r="R1670" s="3"/>
      <c r="U1670" s="16"/>
      <c r="V1670" s="2"/>
      <c r="W1670" s="5"/>
      <c r="AB1670" s="3"/>
      <c r="AC1670" s="2"/>
      <c r="AD1670" s="2"/>
    </row>
    <row r="1671" spans="1:30">
      <c r="A1671" s="5">
        <v>31825.999199999998</v>
      </c>
      <c r="B1671" s="3">
        <v>-1012.304337</v>
      </c>
      <c r="F1671" s="2">
        <v>-122.012961</v>
      </c>
      <c r="G1671" s="2">
        <v>36.780524</v>
      </c>
      <c r="H1671" s="3">
        <v>31867.637602999999</v>
      </c>
      <c r="I1671" s="3">
        <v>308.25187</v>
      </c>
      <c r="J1671">
        <v>1.9521E-2</v>
      </c>
      <c r="K1671" t="e">
        <f>VLOOKUP(A1671,Channel_xs_widths!$D$2:$E$279,2,FALSE)</f>
        <v>#N/A</v>
      </c>
      <c r="Q1671" s="5"/>
      <c r="R1671" s="3"/>
      <c r="U1671" s="16"/>
      <c r="V1671" s="2"/>
      <c r="W1671" s="5"/>
      <c r="AB1671" s="3"/>
      <c r="AC1671" s="2"/>
      <c r="AD1671" s="2"/>
    </row>
    <row r="1672" spans="1:30">
      <c r="A1672" s="5">
        <v>31841.940699999999</v>
      </c>
      <c r="B1672" s="3">
        <v>-1012.495605</v>
      </c>
      <c r="F1672" s="2">
        <v>-122.01309999999999</v>
      </c>
      <c r="G1672" s="2">
        <v>36.780614</v>
      </c>
      <c r="H1672" s="3">
        <v>31883.580296</v>
      </c>
      <c r="I1672" s="3">
        <v>308.25196199999999</v>
      </c>
      <c r="J1672">
        <v>5.6420000000000003E-3</v>
      </c>
      <c r="K1672" t="e">
        <f>VLOOKUP(A1672,Channel_xs_widths!$D$2:$E$279,2,FALSE)</f>
        <v>#N/A</v>
      </c>
      <c r="Q1672" s="5"/>
      <c r="R1672" s="3"/>
      <c r="U1672" s="16"/>
      <c r="V1672" s="2"/>
      <c r="W1672" s="5"/>
      <c r="AB1672" s="3"/>
      <c r="AC1672" s="2"/>
      <c r="AD1672" s="2"/>
    </row>
    <row r="1673" spans="1:30">
      <c r="A1673" s="5">
        <v>31859.9293</v>
      </c>
      <c r="B1673" s="3">
        <v>-1012.495758</v>
      </c>
      <c r="F1673" s="2">
        <v>-122.013211</v>
      </c>
      <c r="G1673" s="2">
        <v>36.780749</v>
      </c>
      <c r="H1673" s="3">
        <v>31901.568942000002</v>
      </c>
      <c r="I1673" s="3">
        <v>325.89199500000001</v>
      </c>
      <c r="J1673">
        <v>1.0295E-2</v>
      </c>
      <c r="K1673" t="e">
        <f>VLOOKUP(A1673,Channel_xs_widths!$D$2:$E$279,2,FALSE)</f>
        <v>#N/A</v>
      </c>
      <c r="Q1673" s="5"/>
      <c r="R1673" s="3"/>
      <c r="U1673" s="16"/>
      <c r="V1673" s="2"/>
      <c r="W1673" s="5"/>
      <c r="AB1673" s="3"/>
      <c r="AC1673" s="2"/>
      <c r="AD1673" s="2"/>
    </row>
    <row r="1674" spans="1:30">
      <c r="A1674" s="5">
        <v>31865.925599999999</v>
      </c>
      <c r="B1674" s="3">
        <v>-1012.2486709999999</v>
      </c>
      <c r="F1674" s="2">
        <v>-122.013248</v>
      </c>
      <c r="G1674" s="2">
        <v>36.780794</v>
      </c>
      <c r="H1674" s="3">
        <v>31907.570244999999</v>
      </c>
      <c r="I1674" s="3">
        <v>325.89206899999999</v>
      </c>
      <c r="J1674">
        <v>1.4922E-2</v>
      </c>
      <c r="K1674" t="e">
        <f>VLOOKUP(A1674,Channel_xs_widths!$D$2:$E$279,2,FALSE)</f>
        <v>#N/A</v>
      </c>
      <c r="Q1674" s="5"/>
      <c r="R1674" s="3"/>
      <c r="U1674" s="16"/>
      <c r="V1674" s="2"/>
      <c r="W1674" s="5"/>
      <c r="AB1674" s="3"/>
      <c r="AC1674" s="2"/>
      <c r="AD1674" s="2"/>
    </row>
    <row r="1675" spans="1:30">
      <c r="A1675" s="5">
        <v>31901.9028</v>
      </c>
      <c r="B1675" s="3">
        <v>-1011.869432</v>
      </c>
      <c r="F1675" s="2">
        <v>-122.013471</v>
      </c>
      <c r="G1675" s="2">
        <v>36.781064999999998</v>
      </c>
      <c r="H1675" s="3">
        <v>31943.549501000001</v>
      </c>
      <c r="I1675" s="3">
        <v>325.8922</v>
      </c>
      <c r="J1675">
        <v>1.2795000000000001E-2</v>
      </c>
      <c r="K1675" t="e">
        <f>VLOOKUP(A1675,Channel_xs_widths!$D$2:$E$279,2,FALSE)</f>
        <v>#N/A</v>
      </c>
      <c r="Q1675" s="5"/>
      <c r="R1675" s="3"/>
      <c r="U1675" s="16"/>
      <c r="V1675" s="2"/>
      <c r="W1675" s="5"/>
      <c r="AB1675" s="3"/>
      <c r="AC1675" s="2"/>
      <c r="AD1675" s="2"/>
    </row>
    <row r="1676" spans="1:30">
      <c r="A1676" s="5">
        <v>31913.895199999999</v>
      </c>
      <c r="B1676" s="3">
        <v>-1011.634888</v>
      </c>
      <c r="F1676" s="2">
        <v>-122.01354499999999</v>
      </c>
      <c r="G1676" s="2">
        <v>36.781154999999998</v>
      </c>
      <c r="H1676" s="3">
        <v>31955.544204999998</v>
      </c>
      <c r="I1676" s="3">
        <v>325.89234900000002</v>
      </c>
      <c r="J1676">
        <v>4.4809999999999997E-3</v>
      </c>
      <c r="K1676" t="e">
        <f>VLOOKUP(A1676,Channel_xs_widths!$D$2:$E$279,2,FALSE)</f>
        <v>#N/A</v>
      </c>
      <c r="Q1676" s="5"/>
      <c r="R1676" s="3"/>
      <c r="U1676" s="16"/>
      <c r="V1676" s="2"/>
      <c r="W1676" s="5"/>
      <c r="AB1676" s="3"/>
      <c r="AC1676" s="2"/>
      <c r="AD1676" s="2"/>
    </row>
    <row r="1677" spans="1:30">
      <c r="A1677" s="5">
        <v>31937.88</v>
      </c>
      <c r="B1677" s="3">
        <v>-1011.708225</v>
      </c>
      <c r="F1677" s="2">
        <v>-122.013694</v>
      </c>
      <c r="G1677" s="2">
        <v>36.781334999999999</v>
      </c>
      <c r="H1677" s="3">
        <v>31979.529125000001</v>
      </c>
      <c r="I1677" s="3">
        <v>325.89246000000003</v>
      </c>
      <c r="J1677">
        <v>2.4634E-2</v>
      </c>
      <c r="K1677">
        <f>VLOOKUP(A1677,Channel_xs_widths!$D$2:$E$279,2,FALSE)</f>
        <v>231.16669920300001</v>
      </c>
      <c r="Q1677" s="5"/>
      <c r="R1677" s="3"/>
      <c r="U1677" s="16"/>
      <c r="V1677" s="2"/>
      <c r="W1677" s="5"/>
      <c r="AB1677" s="3"/>
      <c r="AC1677" s="2"/>
      <c r="AD1677" s="2"/>
    </row>
    <row r="1678" spans="1:30">
      <c r="A1678" s="5">
        <v>31949.8724</v>
      </c>
      <c r="B1678" s="3">
        <v>-1012.521159</v>
      </c>
      <c r="F1678" s="2">
        <v>-122.013768</v>
      </c>
      <c r="G1678" s="2">
        <v>36.781424999999999</v>
      </c>
      <c r="H1678" s="3">
        <v>31991.549043999999</v>
      </c>
      <c r="I1678" s="3">
        <v>325.89257199999997</v>
      </c>
      <c r="J1678">
        <v>6.4618999999999996E-2</v>
      </c>
      <c r="K1678" t="e">
        <f>VLOOKUP(A1678,Channel_xs_widths!$D$2:$E$279,2,FALSE)</f>
        <v>#N/A</v>
      </c>
      <c r="Q1678" s="5"/>
      <c r="R1678" s="3"/>
      <c r="U1678" s="16"/>
      <c r="V1678" s="2"/>
      <c r="W1678" s="5"/>
      <c r="AB1678" s="3"/>
      <c r="AC1678" s="2"/>
      <c r="AD1678" s="2"/>
    </row>
    <row r="1679" spans="1:30">
      <c r="A1679" s="5">
        <v>31963.108800000002</v>
      </c>
      <c r="B1679" s="3">
        <v>-1013.338478</v>
      </c>
      <c r="F1679" s="2">
        <v>-122.013879</v>
      </c>
      <c r="G1679" s="2">
        <v>36.781503999999998</v>
      </c>
      <c r="H1679" s="3">
        <v>32004.810608</v>
      </c>
      <c r="I1679" s="3">
        <v>310.78174100000001</v>
      </c>
      <c r="J1679">
        <v>4.5692999999999998E-2</v>
      </c>
      <c r="K1679" t="e">
        <f>VLOOKUP(A1679,Channel_xs_widths!$D$2:$E$279,2,FALSE)</f>
        <v>#N/A</v>
      </c>
      <c r="Q1679" s="5"/>
      <c r="R1679" s="3"/>
      <c r="U1679" s="16"/>
      <c r="V1679" s="2"/>
      <c r="W1679" s="5"/>
      <c r="AB1679" s="3"/>
      <c r="AC1679" s="2"/>
      <c r="AD1679" s="2"/>
    </row>
    <row r="1680" spans="1:30">
      <c r="A1680" s="5">
        <v>31980.126899999999</v>
      </c>
      <c r="B1680" s="3">
        <v>-1013.903564</v>
      </c>
      <c r="F1680" s="2">
        <v>-122.014022</v>
      </c>
      <c r="G1680" s="2">
        <v>36.781604999999999</v>
      </c>
      <c r="H1680" s="3">
        <v>32021.838144000001</v>
      </c>
      <c r="I1680" s="3">
        <v>310.78184900000002</v>
      </c>
      <c r="J1680">
        <v>5.0696999999999999E-2</v>
      </c>
      <c r="K1680" t="e">
        <f>VLOOKUP(A1680,Channel_xs_widths!$D$2:$E$279,2,FALSE)</f>
        <v>#N/A</v>
      </c>
      <c r="Q1680" s="5"/>
      <c r="R1680" s="3"/>
      <c r="U1680" s="16"/>
      <c r="V1680" s="2"/>
      <c r="W1680" s="5"/>
      <c r="AB1680" s="3"/>
      <c r="AC1680" s="2"/>
      <c r="AD1680" s="2"/>
    </row>
    <row r="1681" spans="1:30">
      <c r="A1681" s="5">
        <v>32002.817800000001</v>
      </c>
      <c r="B1681" s="3">
        <v>-1015.351624</v>
      </c>
      <c r="F1681" s="2">
        <v>-122.014213</v>
      </c>
      <c r="G1681" s="2">
        <v>36.781740999999997</v>
      </c>
      <c r="H1681" s="3">
        <v>32044.575158</v>
      </c>
      <c r="I1681" s="3">
        <v>310.781992</v>
      </c>
      <c r="J1681">
        <v>7.1705000000000005E-2</v>
      </c>
      <c r="K1681" t="e">
        <f>VLOOKUP(A1681,Channel_xs_widths!$D$2:$E$279,2,FALSE)</f>
        <v>#N/A</v>
      </c>
      <c r="Q1681" s="5"/>
      <c r="R1681" s="3"/>
      <c r="U1681" s="16"/>
      <c r="V1681" s="2"/>
      <c r="W1681" s="5"/>
      <c r="AB1681" s="3"/>
      <c r="AC1681" s="2"/>
      <c r="AD1681" s="2"/>
    </row>
    <row r="1682" spans="1:30">
      <c r="A1682" s="5">
        <v>32025.508600000001</v>
      </c>
      <c r="B1682" s="3">
        <v>-1017.157663</v>
      </c>
      <c r="F1682" s="2">
        <v>-122.014404</v>
      </c>
      <c r="G1682" s="2">
        <v>36.781875999999997</v>
      </c>
      <c r="H1682" s="3">
        <v>32067.337751999999</v>
      </c>
      <c r="I1682" s="3">
        <v>310.78215499999999</v>
      </c>
      <c r="J1682">
        <v>2.6311000000000001E-2</v>
      </c>
      <c r="K1682" t="e">
        <f>VLOOKUP(A1682,Channel_xs_widths!$D$2:$E$279,2,FALSE)</f>
        <v>#N/A</v>
      </c>
      <c r="Q1682" s="5"/>
      <c r="R1682" s="3"/>
      <c r="U1682" s="16"/>
      <c r="V1682" s="2"/>
      <c r="W1682" s="5"/>
      <c r="AB1682" s="3"/>
      <c r="AC1682" s="2"/>
      <c r="AD1682" s="2"/>
    </row>
    <row r="1683" spans="1:30">
      <c r="A1683" s="5">
        <v>32042.526699999999</v>
      </c>
      <c r="B1683" s="3">
        <v>-1016.396408</v>
      </c>
      <c r="F1683" s="2">
        <v>-122.01454699999999</v>
      </c>
      <c r="G1683" s="2">
        <v>36.781976999999998</v>
      </c>
      <c r="H1683" s="3">
        <v>32084.372878999999</v>
      </c>
      <c r="I1683" s="3">
        <v>310.78229700000003</v>
      </c>
      <c r="J1683">
        <v>2.3505000000000002E-2</v>
      </c>
      <c r="K1683" t="e">
        <f>VLOOKUP(A1683,Channel_xs_widths!$D$2:$E$279,2,FALSE)</f>
        <v>#N/A</v>
      </c>
      <c r="Q1683" s="5"/>
      <c r="R1683" s="3"/>
      <c r="U1683" s="16"/>
      <c r="V1683" s="2"/>
      <c r="W1683" s="5"/>
      <c r="AB1683" s="3"/>
      <c r="AC1683" s="2"/>
      <c r="AD1683" s="2"/>
    </row>
    <row r="1684" spans="1:30">
      <c r="A1684" s="5">
        <v>32055.762999999999</v>
      </c>
      <c r="B1684" s="3">
        <v>-1016.446533</v>
      </c>
      <c r="F1684" s="2">
        <v>-122.014658</v>
      </c>
      <c r="G1684" s="2">
        <v>36.782055999999997</v>
      </c>
      <c r="H1684" s="3">
        <v>32097.609272999998</v>
      </c>
      <c r="I1684" s="3">
        <v>310.78240599999998</v>
      </c>
      <c r="J1684">
        <v>2.0608000000000001E-2</v>
      </c>
      <c r="K1684" t="e">
        <f>VLOOKUP(A1684,Channel_xs_widths!$D$2:$E$279,2,FALSE)</f>
        <v>#N/A</v>
      </c>
      <c r="Q1684" s="5"/>
      <c r="R1684" s="3"/>
      <c r="U1684" s="16"/>
      <c r="V1684" s="2"/>
      <c r="W1684" s="5"/>
      <c r="AB1684" s="3"/>
      <c r="AC1684" s="2"/>
      <c r="AD1684" s="2"/>
    </row>
    <row r="1685" spans="1:30">
      <c r="A1685" s="5">
        <v>32078.003000000001</v>
      </c>
      <c r="B1685" s="3">
        <v>-1017.127502</v>
      </c>
      <c r="F1685" s="2">
        <v>-122.014881</v>
      </c>
      <c r="G1685" s="2">
        <v>36.782145999999997</v>
      </c>
      <c r="H1685" s="3">
        <v>32119.859656000001</v>
      </c>
      <c r="I1685" s="3">
        <v>296.12591099999997</v>
      </c>
      <c r="J1685">
        <v>4.2165000000000001E-2</v>
      </c>
      <c r="K1685" t="e">
        <f>VLOOKUP(A1685,Channel_xs_widths!$D$2:$E$279,2,FALSE)</f>
        <v>#N/A</v>
      </c>
      <c r="Q1685" s="5"/>
      <c r="R1685" s="3"/>
      <c r="U1685" s="16"/>
      <c r="V1685" s="2"/>
      <c r="W1685" s="5"/>
      <c r="AB1685" s="3"/>
      <c r="AC1685" s="2"/>
      <c r="AD1685" s="2"/>
    </row>
    <row r="1686" spans="1:30">
      <c r="A1686" s="5">
        <v>32111.3629</v>
      </c>
      <c r="B1686" s="3">
        <v>-1018.790924</v>
      </c>
      <c r="F1686" s="2">
        <v>-122.015215</v>
      </c>
      <c r="G1686" s="2">
        <v>36.782280999999998</v>
      </c>
      <c r="H1686" s="3">
        <v>32153.261001999999</v>
      </c>
      <c r="I1686" s="3">
        <v>296.12610999999998</v>
      </c>
      <c r="J1686">
        <v>6.3434000000000004E-2</v>
      </c>
      <c r="K1686" t="e">
        <f>VLOOKUP(A1686,Channel_xs_widths!$D$2:$E$279,2,FALSE)</f>
        <v>#N/A</v>
      </c>
      <c r="Q1686" s="5"/>
      <c r="R1686" s="3"/>
      <c r="U1686" s="16"/>
      <c r="V1686" s="2"/>
      <c r="W1686" s="5"/>
      <c r="AB1686" s="3"/>
      <c r="AC1686" s="2"/>
      <c r="AD1686" s="2"/>
    </row>
    <row r="1687" spans="1:30">
      <c r="A1687" s="5">
        <v>32144.7228</v>
      </c>
      <c r="B1687" s="3">
        <v>-1021.3598019999999</v>
      </c>
      <c r="F1687" s="2">
        <v>-122.01554899999999</v>
      </c>
      <c r="G1687" s="2">
        <v>36.782417000000002</v>
      </c>
      <c r="H1687" s="3">
        <v>32186.719615999998</v>
      </c>
      <c r="I1687" s="3">
        <v>296.126349</v>
      </c>
      <c r="J1687">
        <v>5.7735000000000002E-2</v>
      </c>
      <c r="K1687">
        <f>VLOOKUP(A1687,Channel_xs_widths!$D$2:$E$279,2,FALSE)</f>
        <v>194.08465095099999</v>
      </c>
      <c r="Q1687" s="5"/>
      <c r="R1687" s="3"/>
      <c r="U1687" s="16"/>
      <c r="V1687" s="2"/>
      <c r="W1687" s="5"/>
      <c r="AB1687" s="3"/>
      <c r="AC1687" s="2"/>
      <c r="AD1687" s="2"/>
    </row>
    <row r="1688" spans="1:30">
      <c r="A1688" s="5">
        <v>32166.962599999999</v>
      </c>
      <c r="B1688" s="3">
        <v>-1022.000977</v>
      </c>
      <c r="F1688" s="2">
        <v>-122.015771</v>
      </c>
      <c r="G1688" s="2">
        <v>36.782507000000003</v>
      </c>
      <c r="H1688" s="3">
        <v>32208.968730000001</v>
      </c>
      <c r="I1688" s="3">
        <v>296.12654900000001</v>
      </c>
      <c r="J1688">
        <v>2.9215000000000001E-2</v>
      </c>
      <c r="K1688" t="e">
        <f>VLOOKUP(A1688,Channel_xs_widths!$D$2:$E$279,2,FALSE)</f>
        <v>#N/A</v>
      </c>
      <c r="Q1688" s="5"/>
      <c r="R1688" s="3"/>
      <c r="U1688" s="16"/>
      <c r="V1688" s="2"/>
      <c r="W1688" s="5"/>
      <c r="AB1688" s="3"/>
      <c r="AC1688" s="2"/>
      <c r="AD1688" s="2"/>
    </row>
    <row r="1689" spans="1:30">
      <c r="A1689" s="5">
        <v>32177.205099999999</v>
      </c>
      <c r="B1689" s="3">
        <v>-1022.308782</v>
      </c>
      <c r="F1689" s="2">
        <v>-122.015883</v>
      </c>
      <c r="G1689" s="2">
        <v>36.782528999999997</v>
      </c>
      <c r="H1689" s="3">
        <v>32219.215866999999</v>
      </c>
      <c r="I1689" s="3">
        <v>283.53578299999998</v>
      </c>
      <c r="J1689">
        <v>1.6017E-2</v>
      </c>
      <c r="K1689" t="e">
        <f>VLOOKUP(A1689,Channel_xs_widths!$D$2:$E$279,2,FALSE)</f>
        <v>#N/A</v>
      </c>
      <c r="Q1689" s="5"/>
      <c r="R1689" s="3"/>
      <c r="U1689" s="16"/>
      <c r="V1689" s="2"/>
      <c r="W1689" s="5"/>
      <c r="AB1689" s="3"/>
      <c r="AC1689" s="2"/>
      <c r="AD1689" s="2"/>
    </row>
    <row r="1690" spans="1:30">
      <c r="A1690" s="5">
        <v>32207.932700000001</v>
      </c>
      <c r="B1690" s="3">
        <v>-1022.657206</v>
      </c>
      <c r="F1690" s="2">
        <v>-122.016217</v>
      </c>
      <c r="G1690" s="2">
        <v>36.782597000000003</v>
      </c>
      <c r="H1690" s="3">
        <v>32249.945360999998</v>
      </c>
      <c r="I1690" s="3">
        <v>283.53592300000003</v>
      </c>
      <c r="J1690">
        <v>2.1166999999999998E-2</v>
      </c>
      <c r="K1690" t="e">
        <f>VLOOKUP(A1690,Channel_xs_widths!$D$2:$E$279,2,FALSE)</f>
        <v>#N/A</v>
      </c>
      <c r="Q1690" s="5"/>
      <c r="R1690" s="3"/>
      <c r="U1690" s="16"/>
      <c r="V1690" s="2"/>
      <c r="W1690" s="5"/>
      <c r="AB1690" s="3"/>
      <c r="AC1690" s="2"/>
      <c r="AD1690" s="2"/>
    </row>
    <row r="1691" spans="1:30">
      <c r="A1691" s="5">
        <v>32238.660199999998</v>
      </c>
      <c r="B1691" s="3">
        <v>-1023.6096240000001</v>
      </c>
      <c r="F1691" s="2">
        <v>-122.01655100000001</v>
      </c>
      <c r="G1691" s="2">
        <v>36.782663999999997</v>
      </c>
      <c r="H1691" s="3">
        <v>32280.687611000001</v>
      </c>
      <c r="I1691" s="3">
        <v>283.536134</v>
      </c>
      <c r="J1691">
        <v>3.3779000000000003E-2</v>
      </c>
      <c r="K1691" t="e">
        <f>VLOOKUP(A1691,Channel_xs_widths!$D$2:$E$279,2,FALSE)</f>
        <v>#N/A</v>
      </c>
      <c r="Q1691" s="5"/>
      <c r="R1691" s="3"/>
      <c r="U1691" s="16"/>
      <c r="V1691" s="2"/>
      <c r="W1691" s="5"/>
      <c r="AB1691" s="3"/>
      <c r="AC1691" s="2"/>
      <c r="AD1691" s="2"/>
    </row>
    <row r="1692" spans="1:30">
      <c r="A1692" s="5">
        <v>32248.902600000001</v>
      </c>
      <c r="B1692" s="3">
        <v>-1024.041138</v>
      </c>
      <c r="F1692" s="2">
        <v>-122.016662</v>
      </c>
      <c r="G1692" s="2">
        <v>36.782687000000003</v>
      </c>
      <c r="H1692" s="3">
        <v>32290.939188</v>
      </c>
      <c r="I1692" s="3">
        <v>283.53627499999999</v>
      </c>
      <c r="J1692">
        <v>3.8126E-2</v>
      </c>
      <c r="K1692" t="e">
        <f>VLOOKUP(A1692,Channel_xs_widths!$D$2:$E$279,2,FALSE)</f>
        <v>#N/A</v>
      </c>
      <c r="Q1692" s="5"/>
      <c r="R1692" s="3"/>
      <c r="U1692" s="16"/>
      <c r="V1692" s="2"/>
      <c r="W1692" s="5"/>
      <c r="AB1692" s="3"/>
      <c r="AC1692" s="2"/>
      <c r="AD1692" s="2"/>
    </row>
    <row r="1693" spans="1:30">
      <c r="A1693" s="5">
        <v>32269.387599999998</v>
      </c>
      <c r="B1693" s="3">
        <v>-1024.781148</v>
      </c>
      <c r="F1693" s="2">
        <v>-122.016884</v>
      </c>
      <c r="G1693" s="2">
        <v>36.782732000000003</v>
      </c>
      <c r="H1693" s="3">
        <v>32311.437523000001</v>
      </c>
      <c r="I1693" s="3">
        <v>283.53638100000001</v>
      </c>
      <c r="J1693">
        <v>4.3235999999999997E-2</v>
      </c>
      <c r="K1693" t="e">
        <f>VLOOKUP(A1693,Channel_xs_widths!$D$2:$E$279,2,FALSE)</f>
        <v>#N/A</v>
      </c>
      <c r="Q1693" s="5"/>
      <c r="R1693" s="3"/>
      <c r="U1693" s="16"/>
      <c r="V1693" s="2"/>
      <c r="W1693" s="5"/>
      <c r="AB1693" s="3"/>
      <c r="AC1693" s="2"/>
      <c r="AD1693" s="2"/>
    </row>
    <row r="1694" spans="1:30">
      <c r="A1694" s="5">
        <v>32289.872599999999</v>
      </c>
      <c r="B1694" s="3">
        <v>-1025.8125</v>
      </c>
      <c r="F1694" s="2">
        <v>-122.017107</v>
      </c>
      <c r="G1694" s="2">
        <v>36.782777000000003</v>
      </c>
      <c r="H1694" s="3">
        <v>32331.948431000001</v>
      </c>
      <c r="I1694" s="3">
        <v>283.53652099999999</v>
      </c>
      <c r="J1694">
        <v>4.9015999999999997E-2</v>
      </c>
      <c r="K1694" t="e">
        <f>VLOOKUP(A1694,Channel_xs_widths!$D$2:$E$279,2,FALSE)</f>
        <v>#N/A</v>
      </c>
      <c r="Q1694" s="5"/>
      <c r="R1694" s="3"/>
      <c r="U1694" s="16"/>
      <c r="V1694" s="2"/>
      <c r="W1694" s="5"/>
      <c r="AB1694" s="3"/>
      <c r="AC1694" s="2"/>
      <c r="AD1694" s="2"/>
    </row>
    <row r="1695" spans="1:30">
      <c r="A1695" s="5">
        <v>32301.834599999998</v>
      </c>
      <c r="B1695" s="3">
        <v>-1026.371568</v>
      </c>
      <c r="F1695" s="2">
        <v>-122.017218</v>
      </c>
      <c r="G1695" s="2">
        <v>36.782837000000001</v>
      </c>
      <c r="H1695" s="3">
        <v>32343.923512000001</v>
      </c>
      <c r="I1695" s="3">
        <v>303.27567800000003</v>
      </c>
      <c r="J1695">
        <v>6.3229999999999995E-2</v>
      </c>
      <c r="K1695" t="e">
        <f>VLOOKUP(A1695,Channel_xs_widths!$D$2:$E$279,2,FALSE)</f>
        <v>#N/A</v>
      </c>
      <c r="Q1695" s="5"/>
      <c r="R1695" s="3"/>
      <c r="U1695" s="16"/>
      <c r="V1695" s="2"/>
      <c r="W1695" s="5"/>
      <c r="AB1695" s="3"/>
      <c r="AC1695" s="2"/>
      <c r="AD1695" s="2"/>
    </row>
    <row r="1696" spans="1:30">
      <c r="A1696" s="5">
        <v>32325.758600000001</v>
      </c>
      <c r="B1696" s="3">
        <v>-1028.081584</v>
      </c>
      <c r="F1696" s="2">
        <v>-122.01744100000001</v>
      </c>
      <c r="G1696" s="2">
        <v>36.782957000000003</v>
      </c>
      <c r="H1696" s="3">
        <v>32367.908576999998</v>
      </c>
      <c r="I1696" s="3">
        <v>303.27580799999998</v>
      </c>
      <c r="J1696">
        <v>6.5808000000000005E-2</v>
      </c>
      <c r="K1696" t="e">
        <f>VLOOKUP(A1696,Channel_xs_widths!$D$2:$E$279,2,FALSE)</f>
        <v>#N/A</v>
      </c>
      <c r="Q1696" s="5"/>
      <c r="R1696" s="3"/>
      <c r="U1696" s="16"/>
      <c r="V1696" s="2"/>
      <c r="W1696" s="5"/>
      <c r="AB1696" s="3"/>
      <c r="AC1696" s="2"/>
      <c r="AD1696" s="2"/>
    </row>
    <row r="1697" spans="1:30">
      <c r="A1697" s="5">
        <v>32337.720600000001</v>
      </c>
      <c r="B1697" s="3">
        <v>-1028.733168</v>
      </c>
      <c r="F1697" s="2">
        <v>-122.01755199999999</v>
      </c>
      <c r="G1697" s="2">
        <v>36.783017000000001</v>
      </c>
      <c r="H1697" s="3">
        <v>32379.888314</v>
      </c>
      <c r="I1697" s="3">
        <v>303.27593899999999</v>
      </c>
      <c r="J1697">
        <v>2.8745E-2</v>
      </c>
      <c r="K1697">
        <f>VLOOKUP(A1697,Channel_xs_widths!$D$2:$E$279,2,FALSE)</f>
        <v>280.62558773199999</v>
      </c>
      <c r="Q1697" s="5"/>
      <c r="R1697" s="3"/>
      <c r="U1697" s="16"/>
      <c r="V1697" s="2"/>
      <c r="W1697" s="5"/>
      <c r="AB1697" s="3"/>
      <c r="AC1697" s="2"/>
      <c r="AD1697" s="2"/>
    </row>
    <row r="1698" spans="1:30">
      <c r="A1698" s="5">
        <v>32373.606599999999</v>
      </c>
      <c r="B1698" s="3">
        <v>-1029.4569770000001</v>
      </c>
      <c r="F1698" s="2">
        <v>-122.017886</v>
      </c>
      <c r="G1698" s="2">
        <v>36.783197999999999</v>
      </c>
      <c r="H1698" s="3">
        <v>32415.781587000001</v>
      </c>
      <c r="I1698" s="3">
        <v>303.27611200000001</v>
      </c>
      <c r="J1698">
        <v>2.9194000000000001E-2</v>
      </c>
      <c r="K1698" t="e">
        <f>VLOOKUP(A1698,Channel_xs_widths!$D$2:$E$279,2,FALSE)</f>
        <v>#N/A</v>
      </c>
      <c r="Q1698" s="5"/>
      <c r="R1698" s="3"/>
      <c r="U1698" s="16"/>
      <c r="V1698" s="2"/>
      <c r="W1698" s="5"/>
      <c r="AB1698" s="3"/>
      <c r="AC1698" s="2"/>
      <c r="AD1698" s="2"/>
    </row>
    <row r="1699" spans="1:30">
      <c r="A1699" s="5">
        <v>32379.587599999999</v>
      </c>
      <c r="B1699" s="3">
        <v>-1029.9554439999999</v>
      </c>
      <c r="F1699" s="2">
        <v>-122.01794200000001</v>
      </c>
      <c r="G1699" s="2">
        <v>36.783228000000001</v>
      </c>
      <c r="H1699" s="3">
        <v>32421.783312</v>
      </c>
      <c r="I1699" s="3">
        <v>303.27626400000003</v>
      </c>
      <c r="J1699">
        <v>5.8303000000000001E-2</v>
      </c>
      <c r="K1699" t="e">
        <f>VLOOKUP(A1699,Channel_xs_widths!$D$2:$E$279,2,FALSE)</f>
        <v>#N/A</v>
      </c>
      <c r="Q1699" s="5"/>
      <c r="R1699" s="3"/>
      <c r="U1699" s="16"/>
      <c r="V1699" s="2"/>
      <c r="W1699" s="5"/>
      <c r="AB1699" s="3"/>
      <c r="AC1699" s="2"/>
      <c r="AD1699" s="2"/>
    </row>
    <row r="1700" spans="1:30">
      <c r="A1700" s="5">
        <v>32397.530599999998</v>
      </c>
      <c r="B1700" s="3">
        <v>-1030.851807</v>
      </c>
      <c r="F1700" s="2">
        <v>-122.018109</v>
      </c>
      <c r="G1700" s="2">
        <v>36.783318000000001</v>
      </c>
      <c r="H1700" s="3">
        <v>32439.748647</v>
      </c>
      <c r="I1700" s="3">
        <v>303.27635099999998</v>
      </c>
      <c r="J1700">
        <v>5.3304999999999998E-2</v>
      </c>
      <c r="K1700" t="e">
        <f>VLOOKUP(A1700,Channel_xs_widths!$D$2:$E$279,2,FALSE)</f>
        <v>#N/A</v>
      </c>
      <c r="Q1700" s="5"/>
      <c r="R1700" s="3"/>
      <c r="U1700" s="16"/>
      <c r="V1700" s="2"/>
      <c r="W1700" s="5"/>
      <c r="AB1700" s="3"/>
      <c r="AC1700" s="2"/>
      <c r="AD1700" s="2"/>
    </row>
    <row r="1701" spans="1:30">
      <c r="A1701" s="5">
        <v>32408.650399999999</v>
      </c>
      <c r="B1701" s="3">
        <v>-1031.504639</v>
      </c>
      <c r="F1701" s="2">
        <v>-122.01822</v>
      </c>
      <c r="G1701" s="2">
        <v>36.783363000000001</v>
      </c>
      <c r="H1701" s="3">
        <v>32450.887623999999</v>
      </c>
      <c r="I1701" s="3">
        <v>296.12830300000002</v>
      </c>
      <c r="J1701">
        <v>2.9256000000000001E-2</v>
      </c>
      <c r="K1701" t="e">
        <f>VLOOKUP(A1701,Channel_xs_widths!$D$2:$E$279,2,FALSE)</f>
        <v>#N/A</v>
      </c>
      <c r="Q1701" s="5"/>
      <c r="R1701" s="3"/>
      <c r="U1701" s="16"/>
      <c r="V1701" s="2"/>
      <c r="W1701" s="5"/>
      <c r="AB1701" s="3"/>
      <c r="AC1701" s="2"/>
      <c r="AD1701" s="2"/>
    </row>
    <row r="1702" spans="1:30">
      <c r="A1702" s="5">
        <v>32442.0098</v>
      </c>
      <c r="B1702" s="3">
        <v>-1032.1530760000001</v>
      </c>
      <c r="F1702" s="2">
        <v>-122.01855399999999</v>
      </c>
      <c r="G1702" s="2">
        <v>36.783498000000002</v>
      </c>
      <c r="H1702" s="3">
        <v>32484.253385</v>
      </c>
      <c r="I1702" s="3">
        <v>296.12846200000001</v>
      </c>
      <c r="J1702">
        <v>2.173E-3</v>
      </c>
      <c r="K1702" t="e">
        <f>VLOOKUP(A1702,Channel_xs_widths!$D$2:$E$279,2,FALSE)</f>
        <v>#N/A</v>
      </c>
      <c r="Q1702" s="5"/>
      <c r="R1702" s="3"/>
      <c r="U1702" s="16"/>
      <c r="V1702" s="2"/>
      <c r="W1702" s="5"/>
      <c r="AB1702" s="3"/>
      <c r="AC1702" s="2"/>
      <c r="AD1702" s="2"/>
    </row>
    <row r="1703" spans="1:30">
      <c r="A1703" s="5">
        <v>32475.369299999998</v>
      </c>
      <c r="B1703" s="3">
        <v>-1031.35968</v>
      </c>
      <c r="F1703" s="2">
        <v>-122.018888</v>
      </c>
      <c r="G1703" s="2">
        <v>36.783633000000002</v>
      </c>
      <c r="H1703" s="3">
        <v>32517.622229000001</v>
      </c>
      <c r="I1703" s="3">
        <v>296.12870099999998</v>
      </c>
      <c r="J1703">
        <v>1.4215999999999999E-2</v>
      </c>
      <c r="K1703" t="e">
        <f>VLOOKUP(A1703,Channel_xs_widths!$D$2:$E$279,2,FALSE)</f>
        <v>#N/A</v>
      </c>
      <c r="Q1703" s="5"/>
      <c r="R1703" s="3"/>
      <c r="U1703" s="16"/>
      <c r="V1703" s="2"/>
      <c r="W1703" s="5"/>
      <c r="AB1703" s="3"/>
      <c r="AC1703" s="2"/>
      <c r="AD1703" s="2"/>
    </row>
    <row r="1704" spans="1:30">
      <c r="A1704" s="5">
        <v>32486.489099999999</v>
      </c>
      <c r="B1704" s="3">
        <v>-1031.5207519999999</v>
      </c>
      <c r="F1704" s="2">
        <v>-122.01899899999999</v>
      </c>
      <c r="G1704" s="2">
        <v>36.783678000000002</v>
      </c>
      <c r="H1704" s="3">
        <v>32528.743188</v>
      </c>
      <c r="I1704" s="3">
        <v>296.12885999999997</v>
      </c>
      <c r="J1704">
        <v>1.7663000000000002E-2</v>
      </c>
      <c r="K1704" t="e">
        <f>VLOOKUP(A1704,Channel_xs_widths!$D$2:$E$279,2,FALSE)</f>
        <v>#N/A</v>
      </c>
      <c r="Q1704" s="5"/>
      <c r="R1704" s="3"/>
      <c r="U1704" s="16"/>
      <c r="V1704" s="2"/>
      <c r="W1704" s="5"/>
      <c r="AB1704" s="3"/>
      <c r="AC1704" s="2"/>
      <c r="AD1704" s="2"/>
    </row>
    <row r="1705" spans="1:30">
      <c r="A1705" s="5">
        <v>32504.4319</v>
      </c>
      <c r="B1705" s="3">
        <v>-1031.8730270000001</v>
      </c>
      <c r="F1705" s="2">
        <v>-122.019166</v>
      </c>
      <c r="G1705" s="2">
        <v>36.783768000000002</v>
      </c>
      <c r="H1705" s="3">
        <v>32546.689528999999</v>
      </c>
      <c r="I1705" s="3">
        <v>303.27713499999999</v>
      </c>
      <c r="J1705">
        <v>9.4070000000000004E-3</v>
      </c>
      <c r="K1705" t="e">
        <f>VLOOKUP(A1705,Channel_xs_widths!$D$2:$E$279,2,FALSE)</f>
        <v>#N/A</v>
      </c>
      <c r="Q1705" s="5"/>
      <c r="R1705" s="3"/>
      <c r="U1705" s="16"/>
      <c r="V1705" s="2"/>
      <c r="W1705" s="5"/>
      <c r="AB1705" s="3"/>
      <c r="AC1705" s="2"/>
      <c r="AD1705" s="2"/>
    </row>
    <row r="1706" spans="1:30">
      <c r="A1706" s="5">
        <v>32510.412899999999</v>
      </c>
      <c r="B1706" s="3">
        <v>-1031.745809</v>
      </c>
      <c r="F1706" s="2">
        <v>-122.019222</v>
      </c>
      <c r="G1706" s="2">
        <v>36.783797999999997</v>
      </c>
      <c r="H1706" s="3">
        <v>32552.671839999999</v>
      </c>
      <c r="I1706" s="3">
        <v>303.27722199999999</v>
      </c>
      <c r="J1706">
        <v>2.8197E-2</v>
      </c>
      <c r="K1706" t="e">
        <f>VLOOKUP(A1706,Channel_xs_widths!$D$2:$E$279,2,FALSE)</f>
        <v>#N/A</v>
      </c>
      <c r="Q1706" s="5"/>
      <c r="R1706" s="3"/>
      <c r="U1706" s="16"/>
      <c r="V1706" s="2"/>
      <c r="W1706" s="5"/>
      <c r="AB1706" s="3"/>
      <c r="AC1706" s="2"/>
      <c r="AD1706" s="2"/>
    </row>
    <row r="1707" spans="1:30">
      <c r="A1707" s="5">
        <v>32546.298599999998</v>
      </c>
      <c r="B1707" s="3">
        <v>-1030.692505</v>
      </c>
      <c r="F1707" s="2">
        <v>-122.01955599999999</v>
      </c>
      <c r="G1707" s="2">
        <v>36.783979000000002</v>
      </c>
      <c r="H1707" s="3">
        <v>32588.573006999999</v>
      </c>
      <c r="I1707" s="3">
        <v>303.27737400000001</v>
      </c>
      <c r="J1707">
        <v>1.2175E-2</v>
      </c>
      <c r="K1707">
        <f>VLOOKUP(A1707,Channel_xs_widths!$D$2:$E$279,2,FALSE)</f>
        <v>204.41461003399999</v>
      </c>
      <c r="Q1707" s="5"/>
      <c r="R1707" s="3"/>
      <c r="U1707" s="16"/>
      <c r="V1707" s="2"/>
      <c r="W1707" s="5"/>
      <c r="AB1707" s="3"/>
      <c r="AC1707" s="2"/>
      <c r="AD1707" s="2"/>
    </row>
    <row r="1708" spans="1:30">
      <c r="A1708" s="5">
        <v>32558.2605</v>
      </c>
      <c r="B1708" s="3">
        <v>-1031.163249</v>
      </c>
      <c r="F1708" s="2">
        <v>-122.019667</v>
      </c>
      <c r="G1708" s="2">
        <v>36.784039</v>
      </c>
      <c r="H1708" s="3">
        <v>32600.544157</v>
      </c>
      <c r="I1708" s="3">
        <v>303.27754800000002</v>
      </c>
      <c r="J1708">
        <v>3.7366000000000003E-2</v>
      </c>
      <c r="K1708" t="e">
        <f>VLOOKUP(A1708,Channel_xs_widths!$D$2:$E$279,2,FALSE)</f>
        <v>#N/A</v>
      </c>
      <c r="Q1708" s="5"/>
      <c r="R1708" s="3"/>
      <c r="U1708" s="16"/>
      <c r="V1708" s="2"/>
      <c r="W1708" s="5"/>
      <c r="AB1708" s="3"/>
      <c r="AC1708" s="2"/>
      <c r="AD1708" s="2"/>
    </row>
    <row r="1709" spans="1:30">
      <c r="A1709" s="5">
        <v>32582.184300000001</v>
      </c>
      <c r="B1709" s="3">
        <v>-1032.0333929999999</v>
      </c>
      <c r="F1709" s="2">
        <v>-122.01989</v>
      </c>
      <c r="G1709" s="2">
        <v>36.784159000000002</v>
      </c>
      <c r="H1709" s="3">
        <v>32624.483736999999</v>
      </c>
      <c r="I1709" s="3">
        <v>303.27767799999998</v>
      </c>
      <c r="J1709">
        <v>3.8459E-2</v>
      </c>
      <c r="K1709" t="e">
        <f>VLOOKUP(A1709,Channel_xs_widths!$D$2:$E$279,2,FALSE)</f>
        <v>#N/A</v>
      </c>
      <c r="Q1709" s="5"/>
      <c r="R1709" s="3"/>
      <c r="U1709" s="16"/>
      <c r="V1709" s="2"/>
      <c r="W1709" s="5"/>
      <c r="AB1709" s="3"/>
      <c r="AC1709" s="2"/>
      <c r="AD1709" s="2"/>
    </row>
    <row r="1710" spans="1:30">
      <c r="A1710" s="5">
        <v>32594.146100000002</v>
      </c>
      <c r="B1710" s="3">
        <v>-1032.5433760000001</v>
      </c>
      <c r="F1710" s="2">
        <v>-122.02000099999999</v>
      </c>
      <c r="G1710" s="2">
        <v>36.784219</v>
      </c>
      <c r="H1710" s="3">
        <v>32636.456473999999</v>
      </c>
      <c r="I1710" s="3">
        <v>303.27780799999999</v>
      </c>
      <c r="J1710">
        <v>4.2668999999999999E-2</v>
      </c>
      <c r="K1710" t="e">
        <f>VLOOKUP(A1710,Channel_xs_widths!$D$2:$E$279,2,FALSE)</f>
        <v>#N/A</v>
      </c>
      <c r="Q1710" s="5"/>
      <c r="R1710" s="3"/>
      <c r="U1710" s="16"/>
      <c r="V1710" s="2"/>
      <c r="W1710" s="5"/>
      <c r="AB1710" s="3"/>
      <c r="AC1710" s="2"/>
      <c r="AD1710" s="2"/>
    </row>
    <row r="1711" spans="1:30">
      <c r="A1711" s="5">
        <v>32615.0998</v>
      </c>
      <c r="B1711" s="3">
        <v>-1033.4378529999999</v>
      </c>
      <c r="F1711" s="2">
        <v>-122.020224</v>
      </c>
      <c r="G1711" s="2">
        <v>36.784278999999998</v>
      </c>
      <c r="H1711" s="3">
        <v>32657.429216</v>
      </c>
      <c r="I1711" s="3">
        <v>287.96183500000001</v>
      </c>
      <c r="J1711">
        <v>3.2587999999999999E-2</v>
      </c>
      <c r="K1711" t="e">
        <f>VLOOKUP(A1711,Channel_xs_widths!$D$2:$E$279,2,FALSE)</f>
        <v>#N/A</v>
      </c>
      <c r="Q1711" s="5"/>
      <c r="R1711" s="3"/>
      <c r="U1711" s="16"/>
      <c r="V1711" s="2"/>
      <c r="W1711" s="5"/>
      <c r="AB1711" s="3"/>
      <c r="AC1711" s="2"/>
      <c r="AD1711" s="2"/>
    </row>
    <row r="1712" spans="1:30">
      <c r="A1712" s="5">
        <v>32625.5766</v>
      </c>
      <c r="B1712" s="3">
        <v>-1033.5676269999999</v>
      </c>
      <c r="F1712" s="2">
        <v>-122.020335</v>
      </c>
      <c r="G1712" s="2">
        <v>36.784309</v>
      </c>
      <c r="H1712" s="3">
        <v>32667.906843000001</v>
      </c>
      <c r="I1712" s="3">
        <v>287.96194500000001</v>
      </c>
      <c r="J1712">
        <v>7.705E-3</v>
      </c>
      <c r="K1712" t="e">
        <f>VLOOKUP(A1712,Channel_xs_widths!$D$2:$E$279,2,FALSE)</f>
        <v>#N/A</v>
      </c>
      <c r="Q1712" s="5"/>
      <c r="R1712" s="3"/>
      <c r="U1712" s="16"/>
      <c r="V1712" s="2"/>
      <c r="W1712" s="5"/>
      <c r="AB1712" s="3"/>
      <c r="AC1712" s="2"/>
      <c r="AD1712" s="2"/>
    </row>
    <row r="1713" spans="1:30">
      <c r="A1713" s="5">
        <v>32646.530200000001</v>
      </c>
      <c r="B1713" s="3">
        <v>-1033.6800129999999</v>
      </c>
      <c r="F1713" s="2">
        <v>-122.02055799999999</v>
      </c>
      <c r="G1713" s="2">
        <v>36.784368999999998</v>
      </c>
      <c r="H1713" s="3">
        <v>32688.860778999999</v>
      </c>
      <c r="I1713" s="3">
        <v>287.96205500000002</v>
      </c>
      <c r="J1713">
        <v>5.7196999999999998E-2</v>
      </c>
      <c r="K1713" t="e">
        <f>VLOOKUP(A1713,Channel_xs_widths!$D$2:$E$279,2,FALSE)</f>
        <v>#N/A</v>
      </c>
      <c r="Q1713" s="5"/>
      <c r="R1713" s="3"/>
      <c r="U1713" s="16"/>
      <c r="V1713" s="2"/>
      <c r="W1713" s="5"/>
      <c r="AB1713" s="3"/>
      <c r="AC1713" s="2"/>
      <c r="AD1713" s="2"/>
    </row>
    <row r="1714" spans="1:30">
      <c r="A1714" s="5">
        <v>32677.9607</v>
      </c>
      <c r="B1714" s="3">
        <v>-1036.5638429999999</v>
      </c>
      <c r="F1714" s="2">
        <v>-122.020892</v>
      </c>
      <c r="G1714" s="2">
        <v>36.784458999999998</v>
      </c>
      <c r="H1714" s="3">
        <v>32720.423224999999</v>
      </c>
      <c r="I1714" s="3">
        <v>287.96223700000002</v>
      </c>
      <c r="J1714">
        <v>6.5993999999999997E-2</v>
      </c>
      <c r="K1714" t="e">
        <f>VLOOKUP(A1714,Channel_xs_widths!$D$2:$E$279,2,FALSE)</f>
        <v>#N/A</v>
      </c>
      <c r="Q1714" s="5"/>
      <c r="R1714" s="3"/>
      <c r="U1714" s="16"/>
      <c r="V1714" s="2"/>
      <c r="W1714" s="5"/>
      <c r="AB1714" s="3"/>
      <c r="AC1714" s="2"/>
      <c r="AD1714" s="2"/>
    </row>
    <row r="1715" spans="1:30">
      <c r="A1715" s="5">
        <v>32688.4375</v>
      </c>
      <c r="B1715" s="3">
        <v>-1036.4456379999999</v>
      </c>
      <c r="F1715" s="2">
        <v>-122.02100299999999</v>
      </c>
      <c r="G1715" s="2">
        <v>36.784489000000001</v>
      </c>
      <c r="H1715" s="3">
        <v>32730.900690999999</v>
      </c>
      <c r="I1715" s="3">
        <v>287.96238299999999</v>
      </c>
      <c r="J1715">
        <v>1.1932E-2</v>
      </c>
      <c r="K1715" t="e">
        <f>VLOOKUP(A1715,Channel_xs_widths!$D$2:$E$279,2,FALSE)</f>
        <v>#N/A</v>
      </c>
      <c r="Q1715" s="5"/>
      <c r="R1715" s="3"/>
      <c r="U1715" s="16"/>
      <c r="V1715" s="2"/>
      <c r="W1715" s="5"/>
      <c r="AB1715" s="3"/>
      <c r="AC1715" s="2"/>
      <c r="AD1715" s="2"/>
    </row>
    <row r="1716" spans="1:30">
      <c r="A1716" s="5">
        <v>32710.676800000001</v>
      </c>
      <c r="B1716" s="3">
        <v>-1036.173462</v>
      </c>
      <c r="F1716" s="2">
        <v>-122.021225</v>
      </c>
      <c r="G1716" s="2">
        <v>36.784579999999998</v>
      </c>
      <c r="H1716" s="3">
        <v>32753.141731</v>
      </c>
      <c r="I1716" s="3">
        <v>296.13041399999997</v>
      </c>
      <c r="J1716">
        <v>1.3495999999999999E-2</v>
      </c>
      <c r="K1716" t="e">
        <f>VLOOKUP(A1716,Channel_xs_widths!$D$2:$E$279,2,FALSE)</f>
        <v>#N/A</v>
      </c>
      <c r="Q1716" s="5"/>
      <c r="R1716" s="3"/>
      <c r="U1716" s="16"/>
      <c r="V1716" s="2"/>
      <c r="W1716" s="5"/>
      <c r="AB1716" s="3"/>
      <c r="AC1716" s="2"/>
      <c r="AD1716" s="2"/>
    </row>
    <row r="1717" spans="1:30">
      <c r="A1717" s="5">
        <v>32744.035899999999</v>
      </c>
      <c r="B1717" s="3">
        <v>-1037.195984</v>
      </c>
      <c r="F1717" s="2">
        <v>-122.021559</v>
      </c>
      <c r="G1717" s="2">
        <v>36.784714999999998</v>
      </c>
      <c r="H1717" s="3">
        <v>32786.516419</v>
      </c>
      <c r="I1717" s="3">
        <v>296.13061399999998</v>
      </c>
      <c r="J1717">
        <v>4.0231000000000003E-2</v>
      </c>
      <c r="K1717">
        <f>VLOOKUP(A1717,Channel_xs_widths!$D$2:$E$279,2,FALSE)</f>
        <v>185.98375765700001</v>
      </c>
      <c r="Q1717" s="5"/>
      <c r="R1717" s="3"/>
      <c r="U1717" s="16"/>
      <c r="V1717" s="2"/>
      <c r="W1717" s="5"/>
      <c r="AB1717" s="3"/>
      <c r="AC1717" s="2"/>
      <c r="AD1717" s="2"/>
    </row>
    <row r="1718" spans="1:30">
      <c r="A1718" s="5">
        <v>32755.155500000001</v>
      </c>
      <c r="B1718" s="3">
        <v>-1037.9628909999999</v>
      </c>
      <c r="F1718" s="2">
        <v>-122.021671</v>
      </c>
      <c r="G1718" s="2">
        <v>36.784759999999999</v>
      </c>
      <c r="H1718" s="3">
        <v>32797.662495999997</v>
      </c>
      <c r="I1718" s="3">
        <v>296.13077299999998</v>
      </c>
      <c r="J1718">
        <v>7.4549000000000004E-2</v>
      </c>
      <c r="K1718" t="e">
        <f>VLOOKUP(A1718,Channel_xs_widths!$D$2:$E$279,2,FALSE)</f>
        <v>#N/A</v>
      </c>
      <c r="Q1718" s="5"/>
      <c r="R1718" s="3"/>
      <c r="U1718" s="16"/>
      <c r="V1718" s="2"/>
      <c r="W1718" s="5"/>
      <c r="AB1718" s="3"/>
      <c r="AC1718" s="2"/>
      <c r="AD1718" s="2"/>
    </row>
    <row r="1719" spans="1:30">
      <c r="A1719" s="5">
        <v>32775.020600000003</v>
      </c>
      <c r="B1719" s="3">
        <v>-1039.5058590000001</v>
      </c>
      <c r="F1719" s="2">
        <v>-122.02189300000001</v>
      </c>
      <c r="G1719" s="2">
        <v>36.784759999999999</v>
      </c>
      <c r="H1719" s="3">
        <v>32817.587390000001</v>
      </c>
      <c r="I1719" s="3">
        <v>269.414196</v>
      </c>
      <c r="J1719">
        <v>5.1192000000000001E-2</v>
      </c>
      <c r="K1719" t="e">
        <f>VLOOKUP(A1719,Channel_xs_widths!$D$2:$E$279,2,FALSE)</f>
        <v>#N/A</v>
      </c>
      <c r="Q1719" s="5"/>
      <c r="R1719" s="3"/>
      <c r="U1719" s="16"/>
      <c r="V1719" s="2"/>
      <c r="W1719" s="5"/>
      <c r="AB1719" s="3"/>
      <c r="AC1719" s="2"/>
      <c r="AD1719" s="2"/>
    </row>
    <row r="1720" spans="1:30">
      <c r="A1720" s="5">
        <v>32804.818200000002</v>
      </c>
      <c r="B1720" s="3">
        <v>-1040.505208</v>
      </c>
      <c r="F1720" s="2">
        <v>-122.022227</v>
      </c>
      <c r="G1720" s="2">
        <v>36.784759999999999</v>
      </c>
      <c r="H1720" s="3">
        <v>32847.401733999999</v>
      </c>
      <c r="I1720" s="3">
        <v>269.41436199999998</v>
      </c>
      <c r="J1720">
        <v>4.5894999999999998E-2</v>
      </c>
      <c r="K1720" t="e">
        <f>VLOOKUP(A1720,Channel_xs_widths!$D$2:$E$279,2,FALSE)</f>
        <v>#N/A</v>
      </c>
      <c r="Q1720" s="5"/>
      <c r="R1720" s="3"/>
      <c r="U1720" s="16"/>
      <c r="V1720" s="2"/>
      <c r="W1720" s="5"/>
      <c r="AB1720" s="3"/>
      <c r="AC1720" s="2"/>
      <c r="AD1720" s="2"/>
    </row>
    <row r="1721" spans="1:30">
      <c r="A1721" s="5">
        <v>32814.750699999997</v>
      </c>
      <c r="B1721" s="3">
        <v>-1041.329264</v>
      </c>
      <c r="F1721" s="2">
        <v>-122.022339</v>
      </c>
      <c r="G1721" s="2">
        <v>36.784759999999999</v>
      </c>
      <c r="H1721" s="3">
        <v>32857.368389000003</v>
      </c>
      <c r="I1721" s="3">
        <v>269.41449599999999</v>
      </c>
      <c r="J1721">
        <v>9.6995999999999999E-2</v>
      </c>
      <c r="K1721" t="e">
        <f>VLOOKUP(A1721,Channel_xs_widths!$D$2:$E$279,2,FALSE)</f>
        <v>#N/A</v>
      </c>
      <c r="Q1721" s="5"/>
      <c r="R1721" s="3"/>
      <c r="U1721" s="16"/>
      <c r="V1721" s="2"/>
      <c r="W1721" s="5"/>
      <c r="AB1721" s="3"/>
      <c r="AC1721" s="2"/>
      <c r="AD1721" s="2"/>
    </row>
    <row r="1722" spans="1:30">
      <c r="A1722" s="5">
        <v>32834.820099999997</v>
      </c>
      <c r="B1722" s="3">
        <v>-1043.415283</v>
      </c>
      <c r="F1722" s="2">
        <v>-122.022561</v>
      </c>
      <c r="G1722" s="2">
        <v>36.784734</v>
      </c>
      <c r="H1722" s="3">
        <v>32877.545918000003</v>
      </c>
      <c r="I1722" s="3">
        <v>261.23136</v>
      </c>
      <c r="J1722">
        <v>7.3802999999999994E-2</v>
      </c>
      <c r="K1722" t="e">
        <f>VLOOKUP(A1722,Channel_xs_widths!$D$2:$E$279,2,FALSE)</f>
        <v>#N/A</v>
      </c>
      <c r="Q1722" s="5"/>
      <c r="R1722" s="3"/>
      <c r="U1722" s="16"/>
      <c r="V1722" s="2"/>
      <c r="W1722" s="5"/>
      <c r="AB1722" s="3"/>
      <c r="AC1722" s="2"/>
      <c r="AD1722" s="2"/>
    </row>
    <row r="1723" spans="1:30">
      <c r="A1723" s="5">
        <v>32864.924200000001</v>
      </c>
      <c r="B1723" s="3">
        <v>-1045.0322269999999</v>
      </c>
      <c r="F1723" s="2">
        <v>-122.02289500000001</v>
      </c>
      <c r="G1723" s="2">
        <v>36.784694999999999</v>
      </c>
      <c r="H1723" s="3">
        <v>32907.693437000002</v>
      </c>
      <c r="I1723" s="3">
        <v>261.23153100000002</v>
      </c>
      <c r="J1723">
        <v>4.8687000000000001E-2</v>
      </c>
      <c r="K1723" t="e">
        <f>VLOOKUP(A1723,Channel_xs_widths!$D$2:$E$279,2,FALSE)</f>
        <v>#N/A</v>
      </c>
      <c r="Q1723" s="5"/>
      <c r="R1723" s="3"/>
      <c r="U1723" s="16"/>
      <c r="V1723" s="2"/>
      <c r="W1723" s="5"/>
      <c r="AB1723" s="3"/>
      <c r="AC1723" s="2"/>
      <c r="AD1723" s="2"/>
    </row>
    <row r="1724" spans="1:30">
      <c r="A1724" s="5">
        <v>32884.993699999999</v>
      </c>
      <c r="B1724" s="3">
        <v>-1045.8580730000001</v>
      </c>
      <c r="F1724" s="2">
        <v>-122.023118</v>
      </c>
      <c r="G1724" s="2">
        <v>36.784669999999998</v>
      </c>
      <c r="H1724" s="3">
        <v>32927.779845999998</v>
      </c>
      <c r="I1724" s="3">
        <v>261.23170099999999</v>
      </c>
      <c r="J1724">
        <v>4.1211999999999999E-2</v>
      </c>
      <c r="K1724" t="e">
        <f>VLOOKUP(A1724,Channel_xs_widths!$D$2:$E$279,2,FALSE)</f>
        <v>#N/A</v>
      </c>
      <c r="Q1724" s="5"/>
      <c r="R1724" s="3"/>
      <c r="U1724" s="16"/>
      <c r="V1724" s="2"/>
      <c r="W1724" s="5"/>
      <c r="AB1724" s="3"/>
      <c r="AC1724" s="2"/>
      <c r="AD1724" s="2"/>
    </row>
    <row r="1725" spans="1:30">
      <c r="A1725" s="5">
        <v>32894.951800000003</v>
      </c>
      <c r="B1725" s="3">
        <v>-1046.269714</v>
      </c>
      <c r="F1725" s="2">
        <v>-122.023229</v>
      </c>
      <c r="G1725" s="2">
        <v>36.784675999999997</v>
      </c>
      <c r="H1725" s="3">
        <v>32937.746530999997</v>
      </c>
      <c r="I1725" s="3">
        <v>273.52761700000002</v>
      </c>
      <c r="J1725">
        <v>3.9329000000000003E-2</v>
      </c>
      <c r="K1725" t="e">
        <f>VLOOKUP(A1725,Channel_xs_widths!$D$2:$E$279,2,FALSE)</f>
        <v>#N/A</v>
      </c>
      <c r="Q1725" s="5"/>
      <c r="R1725" s="3"/>
      <c r="U1725" s="16"/>
      <c r="V1725" s="2"/>
      <c r="W1725" s="5"/>
      <c r="AB1725" s="3"/>
      <c r="AC1725" s="2"/>
      <c r="AD1725" s="2"/>
    </row>
    <row r="1726" spans="1:30">
      <c r="A1726" s="5">
        <v>32924.826399999998</v>
      </c>
      <c r="B1726" s="3">
        <v>-1047.424665</v>
      </c>
      <c r="F1726" s="2">
        <v>-122.023563</v>
      </c>
      <c r="G1726" s="2">
        <v>36.784694999999999</v>
      </c>
      <c r="H1726" s="3">
        <v>32967.643385000003</v>
      </c>
      <c r="I1726" s="3">
        <v>273.52775100000002</v>
      </c>
      <c r="J1726">
        <v>1.4059999999999999E-3</v>
      </c>
      <c r="K1726">
        <f>VLOOKUP(A1726,Channel_xs_widths!$D$2:$E$279,2,FALSE)</f>
        <v>165.832742225</v>
      </c>
      <c r="Q1726" s="5"/>
      <c r="R1726" s="3"/>
      <c r="U1726" s="16"/>
      <c r="V1726" s="2"/>
      <c r="W1726" s="5"/>
      <c r="AB1726" s="3"/>
      <c r="AC1726" s="2"/>
      <c r="AD1726" s="2"/>
    </row>
    <row r="1727" spans="1:30">
      <c r="A1727" s="5">
        <v>32954.700900000003</v>
      </c>
      <c r="B1727" s="3">
        <v>-1046.353699</v>
      </c>
      <c r="F1727" s="2">
        <v>-122.02389700000001</v>
      </c>
      <c r="G1727" s="2">
        <v>36.784714999999998</v>
      </c>
      <c r="H1727" s="3">
        <v>32997.537102000002</v>
      </c>
      <c r="I1727" s="3">
        <v>273.52795200000003</v>
      </c>
      <c r="J1727">
        <v>2.0244999999999999E-2</v>
      </c>
      <c r="K1727" t="e">
        <f>VLOOKUP(A1727,Channel_xs_widths!$D$2:$E$279,2,FALSE)</f>
        <v>#N/A</v>
      </c>
      <c r="Q1727" s="5"/>
      <c r="R1727" s="3"/>
      <c r="U1727" s="16"/>
      <c r="V1727" s="2"/>
      <c r="W1727" s="5"/>
      <c r="AB1727" s="3"/>
      <c r="AC1727" s="2"/>
      <c r="AD1727" s="2"/>
    </row>
    <row r="1728" spans="1:30">
      <c r="A1728" s="5">
        <v>32984.575400000002</v>
      </c>
      <c r="B1728" s="3">
        <v>-1048.63426</v>
      </c>
      <c r="F1728" s="2">
        <v>-122.024231</v>
      </c>
      <c r="G1728" s="2">
        <v>36.784734</v>
      </c>
      <c r="H1728" s="3">
        <v>33027.498540000001</v>
      </c>
      <c r="I1728" s="3">
        <v>273.52815199999998</v>
      </c>
      <c r="J1728">
        <v>7.1180999999999994E-2</v>
      </c>
      <c r="K1728" t="e">
        <f>VLOOKUP(A1728,Channel_xs_widths!$D$2:$E$279,2,FALSE)</f>
        <v>#N/A</v>
      </c>
      <c r="Q1728" s="5"/>
      <c r="R1728" s="3"/>
      <c r="U1728" s="16"/>
      <c r="V1728" s="2"/>
      <c r="W1728" s="5"/>
      <c r="AB1728" s="3"/>
      <c r="AC1728" s="2"/>
      <c r="AD1728" s="2"/>
    </row>
    <row r="1729" spans="1:30">
      <c r="A1729" s="5">
        <v>33014.4499</v>
      </c>
      <c r="B1729" s="3">
        <v>-1050.606681</v>
      </c>
      <c r="F1729" s="2">
        <v>-122.024565</v>
      </c>
      <c r="G1729" s="2">
        <v>36.784753000000002</v>
      </c>
      <c r="H1729" s="3">
        <v>33057.438091000004</v>
      </c>
      <c r="I1729" s="3">
        <v>273.52835299999998</v>
      </c>
      <c r="J1729">
        <v>5.0786999999999999E-2</v>
      </c>
      <c r="K1729" t="e">
        <f>VLOOKUP(A1729,Channel_xs_widths!$D$2:$E$279,2,FALSE)</f>
        <v>#N/A</v>
      </c>
      <c r="Q1729" s="5"/>
      <c r="R1729" s="3"/>
      <c r="U1729" s="16"/>
      <c r="V1729" s="2"/>
      <c r="W1729" s="5"/>
      <c r="AB1729" s="3"/>
      <c r="AC1729" s="2"/>
      <c r="AD1729" s="2"/>
    </row>
    <row r="1730" spans="1:30">
      <c r="A1730" s="5">
        <v>33024.408100000001</v>
      </c>
      <c r="B1730" s="3">
        <v>-1050.6572269999999</v>
      </c>
      <c r="F1730" s="2">
        <v>-122.024676</v>
      </c>
      <c r="G1730" s="2">
        <v>36.784759999999999</v>
      </c>
      <c r="H1730" s="3">
        <v>33067.396386</v>
      </c>
      <c r="I1730" s="3">
        <v>273.52848699999998</v>
      </c>
      <c r="J1730">
        <v>3.4194000000000002E-2</v>
      </c>
      <c r="K1730" t="e">
        <f>VLOOKUP(A1730,Channel_xs_widths!$D$2:$E$279,2,FALSE)</f>
        <v>#N/A</v>
      </c>
      <c r="Q1730" s="5"/>
      <c r="R1730" s="3"/>
      <c r="U1730" s="16"/>
      <c r="V1730" s="2"/>
      <c r="W1730" s="5"/>
      <c r="AB1730" s="3"/>
      <c r="AC1730" s="2"/>
      <c r="AD1730" s="2"/>
    </row>
    <row r="1731" spans="1:30">
      <c r="A1731" s="5">
        <v>33045.361599999997</v>
      </c>
      <c r="B1731" s="3">
        <v>-1051.663683</v>
      </c>
      <c r="F1731" s="2">
        <v>-122.024899</v>
      </c>
      <c r="G1731" s="2">
        <v>36.784700000000001</v>
      </c>
      <c r="H1731" s="3">
        <v>33088.374065999997</v>
      </c>
      <c r="I1731" s="3">
        <v>250.867254</v>
      </c>
      <c r="J1731">
        <v>4.9669999999999999E-2</v>
      </c>
      <c r="K1731" t="e">
        <f>VLOOKUP(A1731,Channel_xs_widths!$D$2:$E$279,2,FALSE)</f>
        <v>#N/A</v>
      </c>
      <c r="Q1731" s="5"/>
      <c r="R1731" s="3"/>
      <c r="U1731" s="16"/>
      <c r="V1731" s="2"/>
      <c r="W1731" s="5"/>
      <c r="AB1731" s="3"/>
      <c r="AC1731" s="2"/>
      <c r="AD1731" s="2"/>
    </row>
    <row r="1732" spans="1:30">
      <c r="A1732" s="5">
        <v>33076.791899999997</v>
      </c>
      <c r="B1732" s="3">
        <v>-1053.2591420000001</v>
      </c>
      <c r="F1732" s="2">
        <v>-122.025233</v>
      </c>
      <c r="G1732" s="2">
        <v>36.784610000000001</v>
      </c>
      <c r="H1732" s="3">
        <v>33119.844842999999</v>
      </c>
      <c r="I1732" s="3">
        <v>250.86743899999999</v>
      </c>
      <c r="J1732">
        <v>6.3404000000000002E-2</v>
      </c>
      <c r="K1732" t="e">
        <f>VLOOKUP(A1732,Channel_xs_widths!$D$2:$E$279,2,FALSE)</f>
        <v>#N/A</v>
      </c>
      <c r="Q1732" s="5"/>
      <c r="R1732" s="3"/>
      <c r="U1732" s="16"/>
      <c r="V1732" s="2"/>
      <c r="W1732" s="5"/>
      <c r="AB1732" s="3"/>
      <c r="AC1732" s="2"/>
      <c r="AD1732" s="2"/>
    </row>
    <row r="1733" spans="1:30">
      <c r="A1733" s="5">
        <v>33087.268700000001</v>
      </c>
      <c r="B1733" s="3">
        <v>-1054.3207600000001</v>
      </c>
      <c r="F1733" s="2">
        <v>-122.025344</v>
      </c>
      <c r="G1733" s="2">
        <v>36.784579999999998</v>
      </c>
      <c r="H1733" s="3">
        <v>33130.375268999996</v>
      </c>
      <c r="I1733" s="3">
        <v>250.86758699999999</v>
      </c>
      <c r="J1733">
        <v>8.0222000000000002E-2</v>
      </c>
      <c r="K1733" t="e">
        <f>VLOOKUP(A1733,Channel_xs_widths!$D$2:$E$279,2,FALSE)</f>
        <v>#N/A</v>
      </c>
      <c r="Q1733" s="5"/>
      <c r="R1733" s="3"/>
      <c r="U1733" s="16"/>
      <c r="V1733" s="2"/>
      <c r="W1733" s="5"/>
      <c r="AB1733" s="3"/>
      <c r="AC1733" s="2"/>
      <c r="AD1733" s="2"/>
    </row>
    <row r="1734" spans="1:30">
      <c r="A1734" s="5">
        <v>33108.222300000001</v>
      </c>
      <c r="B1734" s="3">
        <v>-1055.7805579999999</v>
      </c>
      <c r="F1734" s="2">
        <v>-122.025566</v>
      </c>
      <c r="G1734" s="2">
        <v>36.784519000000003</v>
      </c>
      <c r="H1734" s="3">
        <v>33151.379622</v>
      </c>
      <c r="I1734" s="3">
        <v>250.86769799999999</v>
      </c>
      <c r="J1734">
        <v>2.7394999999999999E-2</v>
      </c>
      <c r="K1734" t="e">
        <f>VLOOKUP(A1734,Channel_xs_widths!$D$2:$E$279,2,FALSE)</f>
        <v>#N/A</v>
      </c>
      <c r="Q1734" s="5"/>
      <c r="R1734" s="3"/>
      <c r="U1734" s="16"/>
      <c r="V1734" s="2"/>
      <c r="W1734" s="5"/>
      <c r="AB1734" s="3"/>
      <c r="AC1734" s="2"/>
      <c r="AD1734" s="2"/>
    </row>
    <row r="1735" spans="1:30">
      <c r="A1735" s="5">
        <v>33118.699099999998</v>
      </c>
      <c r="B1735" s="3">
        <v>-1055.1818029999999</v>
      </c>
      <c r="F1735" s="2">
        <v>-122.025678</v>
      </c>
      <c r="G1735" s="2">
        <v>36.784489000000001</v>
      </c>
      <c r="H1735" s="3">
        <v>33161.873504000003</v>
      </c>
      <c r="I1735" s="3">
        <v>250.867808</v>
      </c>
      <c r="J1735">
        <v>2.7935999999999999E-2</v>
      </c>
      <c r="K1735" t="e">
        <f>VLOOKUP(A1735,Channel_xs_widths!$D$2:$E$279,2,FALSE)</f>
        <v>#N/A</v>
      </c>
      <c r="Q1735" s="5"/>
      <c r="R1735" s="3"/>
      <c r="U1735" s="16"/>
      <c r="V1735" s="2"/>
      <c r="W1735" s="5"/>
      <c r="AB1735" s="3"/>
      <c r="AC1735" s="2"/>
      <c r="AD1735" s="2"/>
    </row>
    <row r="1736" spans="1:30">
      <c r="A1736" s="5">
        <v>33142.6227</v>
      </c>
      <c r="B1736" s="3">
        <v>-1054.8195390000001</v>
      </c>
      <c r="F1736" s="2">
        <v>-122.02589999999999</v>
      </c>
      <c r="G1736" s="2">
        <v>36.784368999999998</v>
      </c>
      <c r="H1736" s="3">
        <v>33185.799911000002</v>
      </c>
      <c r="I1736" s="3">
        <v>235.55181200000001</v>
      </c>
      <c r="J1736">
        <v>1.0522E-2</v>
      </c>
      <c r="K1736">
        <f>VLOOKUP(A1736,Channel_xs_widths!$D$2:$E$279,2,FALSE)</f>
        <v>171.46299051</v>
      </c>
      <c r="Q1736" s="5"/>
      <c r="R1736" s="3"/>
      <c r="U1736" s="16"/>
      <c r="V1736" s="2"/>
      <c r="W1736" s="5"/>
      <c r="AB1736" s="3"/>
      <c r="AC1736" s="2"/>
      <c r="AD1736" s="2"/>
    </row>
    <row r="1737" spans="1:30">
      <c r="A1737" s="5">
        <v>33154.584600000002</v>
      </c>
      <c r="B1737" s="3">
        <v>-1054.8041989999999</v>
      </c>
      <c r="F1737" s="2">
        <v>-122.02601199999999</v>
      </c>
      <c r="G1737" s="2">
        <v>36.784309</v>
      </c>
      <c r="H1737" s="3">
        <v>33197.761761000002</v>
      </c>
      <c r="I1737" s="3">
        <v>235.55194499999999</v>
      </c>
      <c r="J1737">
        <v>1.1055000000000001E-2</v>
      </c>
      <c r="K1737" t="e">
        <f>VLOOKUP(A1737,Channel_xs_widths!$D$2:$E$279,2,FALSE)</f>
        <v>#N/A</v>
      </c>
      <c r="Q1737" s="5"/>
      <c r="R1737" s="3"/>
      <c r="U1737" s="16"/>
      <c r="V1737" s="2"/>
      <c r="W1737" s="5"/>
      <c r="AB1737" s="3"/>
      <c r="AC1737" s="2"/>
      <c r="AD1737" s="2"/>
    </row>
    <row r="1738" spans="1:30">
      <c r="A1738" s="5">
        <v>33178.508300000001</v>
      </c>
      <c r="B1738" s="3">
        <v>-1054.422824</v>
      </c>
      <c r="F1738" s="2">
        <v>-122.026234</v>
      </c>
      <c r="G1738" s="2">
        <v>36.784188999999998</v>
      </c>
      <c r="H1738" s="3">
        <v>33221.688500999997</v>
      </c>
      <c r="I1738" s="3">
        <v>235.552077</v>
      </c>
      <c r="J1738">
        <v>3.2100999999999998E-2</v>
      </c>
      <c r="K1738" t="e">
        <f>VLOOKUP(A1738,Channel_xs_widths!$D$2:$E$279,2,FALSE)</f>
        <v>#N/A</v>
      </c>
      <c r="Q1738" s="5"/>
      <c r="R1738" s="3"/>
      <c r="U1738" s="16"/>
      <c r="V1738" s="2"/>
      <c r="W1738" s="5"/>
      <c r="AB1738" s="3"/>
      <c r="AC1738" s="2"/>
      <c r="AD1738" s="2"/>
    </row>
    <row r="1739" spans="1:30">
      <c r="A1739" s="5">
        <v>33208.412900000003</v>
      </c>
      <c r="B1739" s="3">
        <v>-1053.076253</v>
      </c>
      <c r="F1739" s="2">
        <v>-122.02651299999999</v>
      </c>
      <c r="G1739" s="2">
        <v>36.784039</v>
      </c>
      <c r="H1739" s="3">
        <v>33251.623463000004</v>
      </c>
      <c r="I1739" s="3">
        <v>235.55227600000001</v>
      </c>
      <c r="J1739">
        <v>3.7784999999999999E-2</v>
      </c>
      <c r="K1739" t="e">
        <f>VLOOKUP(A1739,Channel_xs_widths!$D$2:$E$279,2,FALSE)</f>
        <v>#N/A</v>
      </c>
      <c r="Q1739" s="5"/>
      <c r="R1739" s="3"/>
      <c r="U1739" s="16"/>
      <c r="V1739" s="2"/>
      <c r="W1739" s="5"/>
      <c r="AB1739" s="3"/>
      <c r="AC1739" s="2"/>
      <c r="AD1739" s="2"/>
    </row>
    <row r="1740" spans="1:30">
      <c r="A1740" s="5">
        <v>33214.393900000003</v>
      </c>
      <c r="B1740" s="3">
        <v>-1053.066881</v>
      </c>
      <c r="F1740" s="2">
        <v>-122.026568</v>
      </c>
      <c r="G1740" s="2">
        <v>36.784008999999998</v>
      </c>
      <c r="H1740" s="3">
        <v>33257.604406999999</v>
      </c>
      <c r="I1740" s="3">
        <v>235.55240900000001</v>
      </c>
      <c r="J1740">
        <v>6.6182000000000005E-2</v>
      </c>
      <c r="K1740" t="e">
        <f>VLOOKUP(A1740,Channel_xs_widths!$D$2:$E$279,2,FALSE)</f>
        <v>#N/A</v>
      </c>
      <c r="Q1740" s="5"/>
      <c r="R1740" s="3"/>
      <c r="U1740" s="16"/>
      <c r="V1740" s="2"/>
      <c r="W1740" s="5"/>
      <c r="AB1740" s="3"/>
      <c r="AC1740" s="2"/>
      <c r="AD1740" s="2"/>
    </row>
    <row r="1741" spans="1:30">
      <c r="A1741" s="5">
        <v>33226.3557</v>
      </c>
      <c r="B1741" s="3">
        <v>-1054.263753</v>
      </c>
      <c r="F1741" s="2">
        <v>-122.02668</v>
      </c>
      <c r="G1741" s="2">
        <v>36.783949</v>
      </c>
      <c r="H1741" s="3">
        <v>33269.626014000001</v>
      </c>
      <c r="I1741" s="3">
        <v>235.55247499999999</v>
      </c>
      <c r="J1741">
        <v>6.3697000000000004E-2</v>
      </c>
      <c r="K1741" t="e">
        <f>VLOOKUP(A1741,Channel_xs_widths!$D$2:$E$279,2,FALSE)</f>
        <v>#N/A</v>
      </c>
      <c r="Q1741" s="5"/>
      <c r="R1741" s="3"/>
      <c r="U1741" s="16"/>
      <c r="V1741" s="2"/>
      <c r="W1741" s="5"/>
      <c r="AB1741" s="3"/>
      <c r="AC1741" s="2"/>
      <c r="AD1741" s="2"/>
    </row>
    <row r="1742" spans="1:30">
      <c r="A1742" s="5">
        <v>33247.309500000003</v>
      </c>
      <c r="B1742" s="3">
        <v>-1055.1635200000001</v>
      </c>
      <c r="F1742" s="2">
        <v>-122.02690200000001</v>
      </c>
      <c r="G1742" s="2">
        <v>36.783889000000002</v>
      </c>
      <c r="H1742" s="3">
        <v>33290.599034999999</v>
      </c>
      <c r="I1742" s="3">
        <v>250.86865</v>
      </c>
      <c r="J1742">
        <v>4.2335999999999999E-2</v>
      </c>
      <c r="K1742" t="e">
        <f>VLOOKUP(A1742,Channel_xs_widths!$D$2:$E$279,2,FALSE)</f>
        <v>#N/A</v>
      </c>
      <c r="Q1742" s="5"/>
      <c r="R1742" s="3"/>
      <c r="U1742" s="16"/>
      <c r="V1742" s="2"/>
      <c r="W1742" s="5"/>
      <c r="AB1742" s="3"/>
      <c r="AC1742" s="2"/>
      <c r="AD1742" s="2"/>
    </row>
    <row r="1743" spans="1:30">
      <c r="A1743" s="5">
        <v>33278.74</v>
      </c>
      <c r="B1743" s="3">
        <v>-1056.4815000000001</v>
      </c>
      <c r="F1743" s="2">
        <v>-122.027236</v>
      </c>
      <c r="G1743" s="2">
        <v>36.783797999999997</v>
      </c>
      <c r="H1743" s="3">
        <v>33322.057250999998</v>
      </c>
      <c r="I1743" s="3">
        <v>250.86883399999999</v>
      </c>
      <c r="J1743">
        <v>4.4693999999999998E-2</v>
      </c>
      <c r="K1743" t="e">
        <f>VLOOKUP(A1743,Channel_xs_widths!$D$2:$E$279,2,FALSE)</f>
        <v>#N/A</v>
      </c>
      <c r="Q1743" s="5"/>
      <c r="R1743" s="3"/>
      <c r="U1743" s="16"/>
      <c r="V1743" s="2"/>
      <c r="W1743" s="5"/>
      <c r="AB1743" s="3"/>
      <c r="AC1743" s="2"/>
      <c r="AD1743" s="2"/>
    </row>
    <row r="1744" spans="1:30">
      <c r="A1744" s="5">
        <v>33289.216899999999</v>
      </c>
      <c r="B1744" s="3">
        <v>-1057.0365400000001</v>
      </c>
      <c r="F1744" s="2">
        <v>-122.02734700000001</v>
      </c>
      <c r="G1744" s="2">
        <v>36.783768000000002</v>
      </c>
      <c r="H1744" s="3">
        <v>33332.548815000002</v>
      </c>
      <c r="I1744" s="3">
        <v>250.86898199999999</v>
      </c>
      <c r="J1744">
        <v>2.9250999999999999E-2</v>
      </c>
      <c r="K1744" t="e">
        <f>VLOOKUP(A1744,Channel_xs_widths!$D$2:$E$279,2,FALSE)</f>
        <v>#N/A</v>
      </c>
      <c r="Q1744" s="5"/>
      <c r="R1744" s="3"/>
      <c r="U1744" s="16"/>
      <c r="V1744" s="2"/>
      <c r="W1744" s="5"/>
      <c r="AB1744" s="3"/>
      <c r="AC1744" s="2"/>
      <c r="AD1744" s="2"/>
    </row>
    <row r="1745" spans="1:30">
      <c r="A1745" s="5">
        <v>33310.170700000002</v>
      </c>
      <c r="B1745" s="3">
        <v>-1057.400879</v>
      </c>
      <c r="F1745" s="2">
        <v>-122.02757</v>
      </c>
      <c r="G1745" s="2">
        <v>36.783707999999997</v>
      </c>
      <c r="H1745" s="3">
        <v>33353.505735999999</v>
      </c>
      <c r="I1745" s="3">
        <v>250.86909299999999</v>
      </c>
      <c r="J1745">
        <v>1.6444E-2</v>
      </c>
      <c r="K1745" t="e">
        <f>VLOOKUP(A1745,Channel_xs_widths!$D$2:$E$279,2,FALSE)</f>
        <v>#N/A</v>
      </c>
      <c r="Q1745" s="5"/>
      <c r="R1745" s="3"/>
      <c r="U1745" s="16"/>
      <c r="V1745" s="2"/>
      <c r="W1745" s="5"/>
      <c r="AB1745" s="3"/>
      <c r="AC1745" s="2"/>
      <c r="AD1745" s="2"/>
    </row>
    <row r="1746" spans="1:30">
      <c r="A1746" s="5">
        <v>33320.647599999997</v>
      </c>
      <c r="B1746" s="3">
        <v>-1057.5533849999999</v>
      </c>
      <c r="F1746" s="2">
        <v>-122.027681</v>
      </c>
      <c r="G1746" s="2">
        <v>36.783678000000002</v>
      </c>
      <c r="H1746" s="3">
        <v>33363.983726999999</v>
      </c>
      <c r="I1746" s="3">
        <v>250.869204</v>
      </c>
      <c r="J1746">
        <v>6.0332999999999998E-2</v>
      </c>
      <c r="K1746" t="e">
        <f>VLOOKUP(A1746,Channel_xs_widths!$D$2:$E$279,2,FALSE)</f>
        <v>#N/A</v>
      </c>
      <c r="Q1746" s="5"/>
      <c r="R1746" s="3"/>
      <c r="U1746" s="16"/>
      <c r="V1746" s="2"/>
      <c r="W1746" s="5"/>
      <c r="AB1746" s="3"/>
      <c r="AC1746" s="2"/>
      <c r="AD1746" s="2"/>
    </row>
    <row r="1747" spans="1:30">
      <c r="A1747" s="5">
        <v>33340.717199999999</v>
      </c>
      <c r="B1747" s="3">
        <v>-1059.2438440000001</v>
      </c>
      <c r="F1747" s="2">
        <v>-122.02790400000001</v>
      </c>
      <c r="G1747" s="2">
        <v>36.783653000000001</v>
      </c>
      <c r="H1747" s="3">
        <v>33384.124460999999</v>
      </c>
      <c r="I1747" s="3">
        <v>261.23469</v>
      </c>
      <c r="J1747">
        <v>2.3212E-2</v>
      </c>
      <c r="K1747">
        <f>VLOOKUP(A1747,Channel_xs_widths!$D$2:$E$279,2,FALSE)</f>
        <v>222.88467462</v>
      </c>
      <c r="Q1747" s="5"/>
      <c r="R1747" s="3"/>
      <c r="U1747" s="16"/>
      <c r="V1747" s="2"/>
      <c r="W1747" s="5"/>
      <c r="AB1747" s="3"/>
      <c r="AC1747" s="2"/>
      <c r="AD1747" s="2"/>
    </row>
    <row r="1748" spans="1:30">
      <c r="A1748" s="5">
        <v>33370.8217</v>
      </c>
      <c r="B1748" s="3">
        <v>-1058.7180350000001</v>
      </c>
      <c r="F1748" s="2">
        <v>-122.028238</v>
      </c>
      <c r="G1748" s="2">
        <v>36.783614</v>
      </c>
      <c r="H1748" s="3">
        <v>33414.233562000001</v>
      </c>
      <c r="I1748" s="3">
        <v>261.23486000000003</v>
      </c>
      <c r="J1748">
        <v>1.0777E-2</v>
      </c>
      <c r="K1748" t="e">
        <f>VLOOKUP(A1748,Channel_xs_widths!$D$2:$E$279,2,FALSE)</f>
        <v>#N/A</v>
      </c>
      <c r="Q1748" s="5"/>
      <c r="R1748" s="3"/>
      <c r="U1748" s="16"/>
      <c r="V1748" s="2"/>
      <c r="W1748" s="5"/>
      <c r="AB1748" s="3"/>
      <c r="AC1748" s="2"/>
      <c r="AD1748" s="2"/>
    </row>
    <row r="1749" spans="1:30">
      <c r="A1749" s="5">
        <v>33390.8914</v>
      </c>
      <c r="B1749" s="3">
        <v>-1058.703125</v>
      </c>
      <c r="F1749" s="2">
        <v>-122.02846</v>
      </c>
      <c r="G1749" s="2">
        <v>36.783588000000002</v>
      </c>
      <c r="H1749" s="3">
        <v>33434.303247999997</v>
      </c>
      <c r="I1749" s="3">
        <v>261.23503099999999</v>
      </c>
      <c r="J1749">
        <v>3.1113999999999999E-2</v>
      </c>
      <c r="K1749" t="e">
        <f>VLOOKUP(A1749,Channel_xs_widths!$D$2:$E$279,2,FALSE)</f>
        <v>#N/A</v>
      </c>
      <c r="Q1749" s="5"/>
      <c r="R1749" s="3"/>
      <c r="U1749" s="16"/>
      <c r="V1749" s="2"/>
      <c r="W1749" s="5"/>
      <c r="AB1749" s="3"/>
      <c r="AC1749" s="2"/>
      <c r="AD1749" s="2"/>
    </row>
    <row r="1750" spans="1:30">
      <c r="A1750" s="5">
        <v>33402.011200000001</v>
      </c>
      <c r="B1750" s="3">
        <v>-1059.6884560000001</v>
      </c>
      <c r="F1750" s="2">
        <v>-122.028572</v>
      </c>
      <c r="G1750" s="2">
        <v>36.783543000000002</v>
      </c>
      <c r="H1750" s="3">
        <v>33445.466601</v>
      </c>
      <c r="I1750" s="3">
        <v>242.70192299999999</v>
      </c>
      <c r="J1750">
        <v>8.2348000000000005E-2</v>
      </c>
      <c r="K1750" t="e">
        <f>VLOOKUP(A1750,Channel_xs_widths!$D$2:$E$279,2,FALSE)</f>
        <v>#N/A</v>
      </c>
      <c r="Q1750" s="5"/>
      <c r="R1750" s="3"/>
      <c r="U1750" s="16"/>
      <c r="V1750" s="2"/>
      <c r="W1750" s="5"/>
      <c r="AB1750" s="3"/>
      <c r="AC1750" s="2"/>
      <c r="AD1750" s="2"/>
    </row>
    <row r="1751" spans="1:30">
      <c r="A1751" s="5">
        <v>33413.131000000001</v>
      </c>
      <c r="B1751" s="3">
        <v>-1060.5345050000001</v>
      </c>
      <c r="F1751" s="2">
        <v>-122.028683</v>
      </c>
      <c r="G1751" s="2">
        <v>36.783498000000002</v>
      </c>
      <c r="H1751" s="3">
        <v>33456.618526999999</v>
      </c>
      <c r="I1751" s="3">
        <v>242.70200399999999</v>
      </c>
      <c r="J1751">
        <v>6.2989000000000003E-2</v>
      </c>
      <c r="K1751" t="e">
        <f>VLOOKUP(A1751,Channel_xs_widths!$D$2:$E$279,2,FALSE)</f>
        <v>#N/A</v>
      </c>
      <c r="Q1751" s="5"/>
      <c r="R1751" s="3"/>
      <c r="U1751" s="16"/>
      <c r="V1751" s="2"/>
      <c r="W1751" s="5"/>
      <c r="AB1751" s="3"/>
      <c r="AC1751" s="2"/>
      <c r="AD1751" s="2"/>
    </row>
    <row r="1752" spans="1:30">
      <c r="A1752" s="5">
        <v>33435.370600000002</v>
      </c>
      <c r="B1752" s="3">
        <v>-1061.789714</v>
      </c>
      <c r="F1752" s="2">
        <v>-122.02890600000001</v>
      </c>
      <c r="G1752" s="2">
        <v>36.783408000000001</v>
      </c>
      <c r="H1752" s="3">
        <v>33478.893511000002</v>
      </c>
      <c r="I1752" s="3">
        <v>242.702125</v>
      </c>
      <c r="J1752">
        <v>7.0584999999999995E-2</v>
      </c>
      <c r="K1752" t="e">
        <f>VLOOKUP(A1752,Channel_xs_widths!$D$2:$E$279,2,FALSE)</f>
        <v>#N/A</v>
      </c>
      <c r="Q1752" s="5"/>
      <c r="R1752" s="3"/>
      <c r="U1752" s="16"/>
      <c r="V1752" s="2"/>
      <c r="W1752" s="5"/>
      <c r="AB1752" s="3"/>
      <c r="AC1752" s="2"/>
      <c r="AD1752" s="2"/>
    </row>
    <row r="1753" spans="1:30">
      <c r="A1753" s="5">
        <v>33457.610200000003</v>
      </c>
      <c r="B1753" s="3">
        <v>-1063.674072</v>
      </c>
      <c r="F1753" s="2">
        <v>-122.029128</v>
      </c>
      <c r="G1753" s="2">
        <v>36.783318000000001</v>
      </c>
      <c r="H1753" s="3">
        <v>33501.212808999997</v>
      </c>
      <c r="I1753" s="3">
        <v>242.70228700000001</v>
      </c>
      <c r="J1753">
        <v>7.8742000000000006E-2</v>
      </c>
      <c r="K1753" t="e">
        <f>VLOOKUP(A1753,Channel_xs_widths!$D$2:$E$279,2,FALSE)</f>
        <v>#N/A</v>
      </c>
      <c r="Q1753" s="5"/>
      <c r="R1753" s="3"/>
      <c r="U1753" s="16"/>
      <c r="V1753" s="2"/>
      <c r="W1753" s="5"/>
      <c r="AB1753" s="3"/>
      <c r="AC1753" s="2"/>
      <c r="AD1753" s="2"/>
    </row>
    <row r="1754" spans="1:30">
      <c r="A1754" s="5">
        <v>33471.703600000001</v>
      </c>
      <c r="B1754" s="3">
        <v>-1064.650635</v>
      </c>
      <c r="F1754" s="2">
        <v>-122.02924</v>
      </c>
      <c r="G1754" s="2">
        <v>36.783228000000001</v>
      </c>
      <c r="H1754" s="3">
        <v>33515.340042000003</v>
      </c>
      <c r="I1754" s="3">
        <v>224.23004499999999</v>
      </c>
      <c r="J1754">
        <v>4.3653999999999998E-2</v>
      </c>
      <c r="K1754" t="e">
        <f>VLOOKUP(A1754,Channel_xs_widths!$D$2:$E$279,2,FALSE)</f>
        <v>#N/A</v>
      </c>
      <c r="Q1754" s="5"/>
      <c r="R1754" s="3"/>
      <c r="U1754" s="16"/>
      <c r="V1754" s="2"/>
      <c r="W1754" s="5"/>
      <c r="AB1754" s="3"/>
      <c r="AC1754" s="2"/>
      <c r="AD1754" s="2"/>
    </row>
    <row r="1755" spans="1:30">
      <c r="A1755" s="5">
        <v>33513.983999999997</v>
      </c>
      <c r="B1755" s="3">
        <v>-1066.13501</v>
      </c>
      <c r="F1755" s="2">
        <v>-122.029574</v>
      </c>
      <c r="G1755" s="2">
        <v>36.782957000000003</v>
      </c>
      <c r="H1755" s="3">
        <v>33557.646456000002</v>
      </c>
      <c r="I1755" s="3">
        <v>224.23024799999999</v>
      </c>
      <c r="J1755">
        <v>9.4990000000000005E-3</v>
      </c>
      <c r="K1755" t="e">
        <f>VLOOKUP(A1755,Channel_xs_widths!$D$2:$E$279,2,FALSE)</f>
        <v>#N/A</v>
      </c>
      <c r="Q1755" s="5"/>
      <c r="R1755" s="3"/>
      <c r="U1755" s="16"/>
      <c r="V1755" s="2"/>
      <c r="W1755" s="5"/>
      <c r="AB1755" s="3"/>
      <c r="AC1755" s="2"/>
      <c r="AD1755" s="2"/>
    </row>
    <row r="1756" spans="1:30">
      <c r="A1756" s="5">
        <v>33542.170899999997</v>
      </c>
      <c r="B1756" s="3">
        <v>-1063.9812830000001</v>
      </c>
      <c r="F1756" s="2">
        <v>-122.029796</v>
      </c>
      <c r="G1756" s="2">
        <v>36.782777000000003</v>
      </c>
      <c r="H1756" s="3">
        <v>33585.915566999996</v>
      </c>
      <c r="I1756" s="3">
        <v>224.230503</v>
      </c>
      <c r="J1756">
        <v>1.6178000000000001E-2</v>
      </c>
      <c r="K1756">
        <f>VLOOKUP(A1756,Channel_xs_widths!$D$2:$E$279,2,FALSE)</f>
        <v>382.44754515300002</v>
      </c>
      <c r="Q1756" s="5"/>
      <c r="R1756" s="3"/>
      <c r="U1756" s="16"/>
      <c r="V1756" s="2"/>
      <c r="W1756" s="5"/>
      <c r="AB1756" s="3"/>
      <c r="AC1756" s="2"/>
      <c r="AD1756" s="2"/>
    </row>
    <row r="1757" spans="1:30">
      <c r="A1757" s="5">
        <v>33553.9398</v>
      </c>
      <c r="B1757" s="3">
        <v>-1065.488617</v>
      </c>
      <c r="F1757" s="2">
        <v>-122.029866</v>
      </c>
      <c r="G1757" s="2">
        <v>36.782687000000003</v>
      </c>
      <c r="H1757" s="3">
        <v>33597.780533999998</v>
      </c>
      <c r="I1757" s="3">
        <v>211.25532200000001</v>
      </c>
      <c r="J1757">
        <v>7.2554999999999994E-2</v>
      </c>
      <c r="K1757" t="e">
        <f>VLOOKUP(A1757,Channel_xs_widths!$D$2:$E$279,2,FALSE)</f>
        <v>#N/A</v>
      </c>
      <c r="Q1757" s="5"/>
      <c r="R1757" s="3"/>
      <c r="U1757" s="16"/>
      <c r="V1757" s="2"/>
      <c r="W1757" s="5"/>
      <c r="AB1757" s="3"/>
      <c r="AC1757" s="2"/>
      <c r="AD1757" s="2"/>
    </row>
    <row r="1758" spans="1:30">
      <c r="A1758" s="5">
        <v>33561.001100000001</v>
      </c>
      <c r="B1758" s="3">
        <v>-1065.3475100000001</v>
      </c>
      <c r="F1758" s="2">
        <v>-122.02990699999999</v>
      </c>
      <c r="G1758" s="2">
        <v>36.782632999999997</v>
      </c>
      <c r="H1758" s="3">
        <v>33604.843244000003</v>
      </c>
      <c r="I1758" s="3">
        <v>211.255381</v>
      </c>
      <c r="J1758">
        <v>2.4863E-2</v>
      </c>
      <c r="K1758" t="e">
        <f>VLOOKUP(A1758,Channel_xs_widths!$D$2:$E$279,2,FALSE)</f>
        <v>#N/A</v>
      </c>
      <c r="Q1758" s="5"/>
      <c r="R1758" s="3"/>
      <c r="U1758" s="16"/>
      <c r="V1758" s="2"/>
      <c r="W1758" s="5"/>
      <c r="AB1758" s="3"/>
      <c r="AC1758" s="2"/>
      <c r="AD1758" s="2"/>
    </row>
    <row r="1759" spans="1:30">
      <c r="A1759" s="5">
        <v>33589.246299999999</v>
      </c>
      <c r="B1759" s="3">
        <v>-1066.3664550000001</v>
      </c>
      <c r="F1759" s="2">
        <v>-122.030074</v>
      </c>
      <c r="G1759" s="2">
        <v>36.782417000000002</v>
      </c>
      <c r="H1759" s="3">
        <v>33633.106831999998</v>
      </c>
      <c r="I1759" s="3">
        <v>211.25549100000001</v>
      </c>
      <c r="J1759">
        <v>8.9372999999999994E-2</v>
      </c>
      <c r="K1759" t="e">
        <f>VLOOKUP(A1759,Channel_xs_widths!$D$2:$E$279,2,FALSE)</f>
        <v>#N/A</v>
      </c>
      <c r="Q1759" s="5"/>
      <c r="R1759" s="3"/>
      <c r="U1759" s="16"/>
      <c r="V1759" s="2"/>
      <c r="W1759" s="5"/>
      <c r="AB1759" s="3"/>
      <c r="AC1759" s="2"/>
      <c r="AD1759" s="2"/>
    </row>
    <row r="1760" spans="1:30">
      <c r="A1760" s="5">
        <v>33617.491499999996</v>
      </c>
      <c r="B1760" s="3">
        <v>-1070.39624</v>
      </c>
      <c r="F1760" s="2">
        <v>-122.030241</v>
      </c>
      <c r="G1760" s="2">
        <v>36.782200000000003</v>
      </c>
      <c r="H1760" s="3">
        <v>33661.638085999999</v>
      </c>
      <c r="I1760" s="3">
        <v>211.25566699999999</v>
      </c>
      <c r="J1760">
        <v>0.14108899999999999</v>
      </c>
      <c r="K1760" t="e">
        <f>VLOOKUP(A1760,Channel_xs_widths!$D$2:$E$279,2,FALSE)</f>
        <v>#N/A</v>
      </c>
      <c r="Q1760" s="5"/>
      <c r="R1760" s="3"/>
      <c r="U1760" s="16"/>
      <c r="V1760" s="2"/>
      <c r="W1760" s="5"/>
      <c r="AB1760" s="3"/>
      <c r="AC1760" s="2"/>
      <c r="AD1760" s="2"/>
    </row>
    <row r="1761" spans="1:30">
      <c r="A1761" s="5">
        <v>33624.552799999998</v>
      </c>
      <c r="B1761" s="3">
        <v>-1071.3478090000001</v>
      </c>
      <c r="F1761" s="2">
        <v>-122.030283</v>
      </c>
      <c r="G1761" s="2">
        <v>36.782145999999997</v>
      </c>
      <c r="H1761" s="3">
        <v>33668.763225000002</v>
      </c>
      <c r="I1761" s="3">
        <v>211.25577699999999</v>
      </c>
      <c r="J1761">
        <v>2.5500000000000002E-4</v>
      </c>
      <c r="K1761" t="e">
        <f>VLOOKUP(A1761,Channel_xs_widths!$D$2:$E$279,2,FALSE)</f>
        <v>#N/A</v>
      </c>
      <c r="Q1761" s="5"/>
      <c r="R1761" s="3"/>
      <c r="U1761" s="16"/>
      <c r="V1761" s="2"/>
      <c r="W1761" s="5"/>
      <c r="AB1761" s="3"/>
      <c r="AC1761" s="2"/>
      <c r="AD1761" s="2"/>
    </row>
    <row r="1762" spans="1:30">
      <c r="A1762" s="5">
        <v>33636.3217</v>
      </c>
      <c r="B1762" s="3">
        <v>-1070.391439</v>
      </c>
      <c r="F1762" s="2">
        <v>-122.03035300000001</v>
      </c>
      <c r="G1762" s="2">
        <v>36.782055999999997</v>
      </c>
      <c r="H1762" s="3">
        <v>33680.570874999998</v>
      </c>
      <c r="I1762" s="3">
        <v>211.25583499999999</v>
      </c>
      <c r="J1762">
        <v>0.117788</v>
      </c>
      <c r="K1762" t="e">
        <f>VLOOKUP(A1762,Channel_xs_widths!$D$2:$E$279,2,FALSE)</f>
        <v>#N/A</v>
      </c>
      <c r="Q1762" s="5"/>
      <c r="R1762" s="3"/>
      <c r="U1762" s="16"/>
      <c r="V1762" s="2"/>
      <c r="W1762" s="5"/>
      <c r="AB1762" s="3"/>
      <c r="AC1762" s="2"/>
      <c r="AD1762" s="2"/>
    </row>
    <row r="1763" spans="1:30">
      <c r="A1763" s="5">
        <v>33659.239300000001</v>
      </c>
      <c r="B1763" s="3">
        <v>-1075.4334719999999</v>
      </c>
      <c r="F1763" s="2">
        <v>-122.030575</v>
      </c>
      <c r="G1763" s="2">
        <v>36.781953000000001</v>
      </c>
      <c r="H1763" s="3">
        <v>33704.036549999997</v>
      </c>
      <c r="I1763" s="3">
        <v>239.512203</v>
      </c>
      <c r="J1763">
        <v>0.171012</v>
      </c>
      <c r="K1763" t="e">
        <f>VLOOKUP(A1763,Channel_xs_widths!$D$2:$E$279,2,FALSE)</f>
        <v>#N/A</v>
      </c>
      <c r="Q1763" s="5"/>
      <c r="R1763" s="3"/>
      <c r="U1763" s="16"/>
      <c r="V1763" s="2"/>
      <c r="W1763" s="5"/>
      <c r="AB1763" s="3"/>
      <c r="AC1763" s="2"/>
      <c r="AD1763" s="2"/>
    </row>
    <row r="1764" spans="1:30">
      <c r="A1764" s="5">
        <v>33676.427499999998</v>
      </c>
      <c r="B1764" s="3">
        <v>-1077.25</v>
      </c>
      <c r="F1764" s="2">
        <v>-122.030742</v>
      </c>
      <c r="G1764" s="2">
        <v>36.781875999999997</v>
      </c>
      <c r="H1764" s="3">
        <v>33721.320477000001</v>
      </c>
      <c r="I1764" s="3">
        <v>239.51235</v>
      </c>
      <c r="J1764">
        <v>7.7660999999999994E-2</v>
      </c>
      <c r="K1764" t="e">
        <f>VLOOKUP(A1764,Channel_xs_widths!$D$2:$E$279,2,FALSE)</f>
        <v>#N/A</v>
      </c>
      <c r="Q1764" s="5"/>
      <c r="R1764" s="3"/>
      <c r="U1764" s="16"/>
      <c r="V1764" s="2"/>
      <c r="W1764" s="5"/>
      <c r="AB1764" s="3"/>
      <c r="AC1764" s="2"/>
      <c r="AD1764" s="2"/>
    </row>
    <row r="1765" spans="1:30">
      <c r="A1765" s="5">
        <v>33693.615700000002</v>
      </c>
      <c r="B1765" s="3">
        <v>-1078.1031840000001</v>
      </c>
      <c r="F1765" s="2">
        <v>-122.03090899999999</v>
      </c>
      <c r="G1765" s="2">
        <v>36.781798999999999</v>
      </c>
      <c r="H1765" s="3">
        <v>33738.529855000001</v>
      </c>
      <c r="I1765" s="3">
        <v>239.51247599999999</v>
      </c>
      <c r="J1765">
        <v>2.0473999999999999E-2</v>
      </c>
      <c r="K1765" t="e">
        <f>VLOOKUP(A1765,Channel_xs_widths!$D$2:$E$279,2,FALSE)</f>
        <v>#N/A</v>
      </c>
      <c r="Q1765" s="5"/>
      <c r="R1765" s="3"/>
      <c r="U1765" s="16"/>
      <c r="V1765" s="2"/>
      <c r="W1765" s="5"/>
      <c r="AB1765" s="3"/>
      <c r="AC1765" s="2"/>
      <c r="AD1765" s="2"/>
    </row>
    <row r="1766" spans="1:30">
      <c r="A1766" s="5">
        <v>33716.533300000003</v>
      </c>
      <c r="B1766" s="3">
        <v>-1078.071126</v>
      </c>
      <c r="F1766" s="2">
        <v>-122.031132</v>
      </c>
      <c r="G1766" s="2">
        <v>36.781695999999997</v>
      </c>
      <c r="H1766" s="3">
        <v>33761.447519000001</v>
      </c>
      <c r="I1766" s="3">
        <v>239.51262399999999</v>
      </c>
      <c r="J1766">
        <v>3.0807000000000001E-2</v>
      </c>
      <c r="K1766" t="e">
        <f>VLOOKUP(A1766,Channel_xs_widths!$D$2:$E$279,2,FALSE)</f>
        <v>#N/A</v>
      </c>
      <c r="Q1766" s="5"/>
      <c r="R1766" s="3"/>
      <c r="U1766" s="16"/>
      <c r="V1766" s="2"/>
      <c r="W1766" s="5"/>
      <c r="AB1766" s="3"/>
      <c r="AC1766" s="2"/>
      <c r="AD1766" s="2"/>
    </row>
    <row r="1767" spans="1:30">
      <c r="A1767" s="5">
        <v>33728.302199999998</v>
      </c>
      <c r="B1767" s="3">
        <v>-1079.1717679999999</v>
      </c>
      <c r="F1767" s="2">
        <v>-122.031201</v>
      </c>
      <c r="G1767" s="2">
        <v>36.781604999999999</v>
      </c>
      <c r="H1767" s="3">
        <v>33773.267745999998</v>
      </c>
      <c r="I1767" s="3">
        <v>211.25650200000001</v>
      </c>
      <c r="J1767">
        <v>5.7482999999999999E-2</v>
      </c>
      <c r="K1767" t="e">
        <f>VLOOKUP(A1767,Channel_xs_widths!$D$2:$E$279,2,FALSE)</f>
        <v>#N/A</v>
      </c>
      <c r="Q1767" s="5"/>
      <c r="R1767" s="3"/>
      <c r="U1767" s="16"/>
      <c r="V1767" s="2"/>
      <c r="W1767" s="5"/>
      <c r="AB1767" s="3"/>
      <c r="AC1767" s="2"/>
      <c r="AD1767" s="2"/>
    </row>
    <row r="1768" spans="1:30">
      <c r="A1768" s="5">
        <v>33735.363499999999</v>
      </c>
      <c r="B1768" s="3">
        <v>-1079.15354</v>
      </c>
      <c r="F1768" s="2">
        <v>-122.031243</v>
      </c>
      <c r="G1768" s="2">
        <v>36.781551</v>
      </c>
      <c r="H1768" s="3">
        <v>33780.329095000001</v>
      </c>
      <c r="I1768" s="3">
        <v>211.256561</v>
      </c>
      <c r="J1768">
        <v>9.1400000000000006E-3</v>
      </c>
      <c r="K1768">
        <f>VLOOKUP(A1768,Channel_xs_widths!$D$2:$E$279,2,FALSE)</f>
        <v>414.39062285</v>
      </c>
      <c r="Q1768" s="5"/>
      <c r="R1768" s="3"/>
      <c r="U1768" s="16"/>
      <c r="V1768" s="2"/>
      <c r="W1768" s="5"/>
      <c r="AB1768" s="3"/>
      <c r="AC1768" s="2"/>
      <c r="AD1768" s="2"/>
    </row>
    <row r="1769" spans="1:30">
      <c r="A1769" s="5">
        <v>33763.608800000002</v>
      </c>
      <c r="B1769" s="3">
        <v>-1078.84906</v>
      </c>
      <c r="F1769" s="2">
        <v>-122.03140999999999</v>
      </c>
      <c r="G1769" s="2">
        <v>36.781334999999999</v>
      </c>
      <c r="H1769" s="3">
        <v>33808.576050000003</v>
      </c>
      <c r="I1769" s="3">
        <v>211.25667100000001</v>
      </c>
      <c r="J1769">
        <v>2.4569000000000001E-2</v>
      </c>
      <c r="K1769" t="e">
        <f>VLOOKUP(A1769,Channel_xs_widths!$D$2:$E$279,2,FALSE)</f>
        <v>#N/A</v>
      </c>
      <c r="Q1769" s="5"/>
      <c r="R1769" s="3"/>
      <c r="U1769" s="16"/>
      <c r="V1769" s="2"/>
      <c r="W1769" s="5"/>
      <c r="AB1769" s="3"/>
      <c r="AC1769" s="2"/>
      <c r="AD1769" s="2"/>
    </row>
    <row r="1770" spans="1:30">
      <c r="A1770" s="5">
        <v>33791.854200000002</v>
      </c>
      <c r="B1770" s="3">
        <v>-1080.541455</v>
      </c>
      <c r="F1770" s="2">
        <v>-122.031577</v>
      </c>
      <c r="G1770" s="2">
        <v>36.781118999999997</v>
      </c>
      <c r="H1770" s="3">
        <v>33836.872041000002</v>
      </c>
      <c r="I1770" s="3">
        <v>211.25684699999999</v>
      </c>
      <c r="J1770">
        <v>5.4186999999999999E-2</v>
      </c>
      <c r="K1770" t="e">
        <f>VLOOKUP(A1770,Channel_xs_widths!$D$2:$E$279,2,FALSE)</f>
        <v>#N/A</v>
      </c>
      <c r="Q1770" s="5"/>
      <c r="R1770" s="3"/>
      <c r="U1770" s="16"/>
      <c r="V1770" s="2"/>
      <c r="W1770" s="5"/>
      <c r="AB1770" s="3"/>
      <c r="AC1770" s="2"/>
      <c r="AD1770" s="2"/>
    </row>
    <row r="1771" spans="1:30">
      <c r="A1771" s="5">
        <v>33798.915500000003</v>
      </c>
      <c r="B1771" s="3">
        <v>-1080.762207</v>
      </c>
      <c r="F1771" s="2">
        <v>-122.03161900000001</v>
      </c>
      <c r="G1771" s="2">
        <v>36.781064999999998</v>
      </c>
      <c r="H1771" s="3">
        <v>33843.936827999998</v>
      </c>
      <c r="I1771" s="3">
        <v>211.256957</v>
      </c>
      <c r="J1771">
        <v>2.1724E-2</v>
      </c>
      <c r="K1771" t="e">
        <f>VLOOKUP(A1771,Channel_xs_widths!$D$2:$E$279,2,FALSE)</f>
        <v>#N/A</v>
      </c>
      <c r="Q1771" s="5"/>
      <c r="R1771" s="3"/>
      <c r="U1771" s="16"/>
      <c r="V1771" s="2"/>
      <c r="W1771" s="5"/>
      <c r="AB1771" s="3"/>
      <c r="AC1771" s="2"/>
      <c r="AD1771" s="2"/>
    </row>
    <row r="1772" spans="1:30">
      <c r="A1772" s="5">
        <v>33810.684399999998</v>
      </c>
      <c r="B1772" s="3">
        <v>-1080.950521</v>
      </c>
      <c r="F1772" s="2">
        <v>-122.031688</v>
      </c>
      <c r="G1772" s="2">
        <v>36.780974999999998</v>
      </c>
      <c r="H1772" s="3">
        <v>33855.707232000001</v>
      </c>
      <c r="I1772" s="3">
        <v>211.257015</v>
      </c>
      <c r="J1772">
        <v>3.8220999999999998E-2</v>
      </c>
      <c r="K1772" t="e">
        <f>VLOOKUP(A1772,Channel_xs_widths!$D$2:$E$279,2,FALSE)</f>
        <v>#N/A</v>
      </c>
      <c r="Q1772" s="5"/>
      <c r="R1772" s="3"/>
      <c r="U1772" s="16"/>
      <c r="V1772" s="2"/>
      <c r="W1772" s="5"/>
      <c r="AB1772" s="3"/>
      <c r="AC1772" s="2"/>
      <c r="AD1772" s="2"/>
    </row>
    <row r="1773" spans="1:30">
      <c r="A1773" s="5">
        <v>33834.669199999997</v>
      </c>
      <c r="B1773" s="3">
        <v>-1082.128757</v>
      </c>
      <c r="F1773" s="2">
        <v>-122.031837</v>
      </c>
      <c r="G1773" s="2">
        <v>36.780794</v>
      </c>
      <c r="H1773" s="3">
        <v>33879.720911999997</v>
      </c>
      <c r="I1773" s="3">
        <v>212.93724599999999</v>
      </c>
      <c r="J1773">
        <v>3.7911E-2</v>
      </c>
      <c r="K1773" t="e">
        <f>VLOOKUP(A1773,Channel_xs_widths!$D$2:$E$279,2,FALSE)</f>
        <v>#N/A</v>
      </c>
      <c r="Q1773" s="5"/>
      <c r="R1773" s="3"/>
      <c r="U1773" s="16"/>
      <c r="V1773" s="2"/>
      <c r="W1773" s="5"/>
      <c r="AB1773" s="3"/>
      <c r="AC1773" s="2"/>
      <c r="AD1773" s="2"/>
    </row>
    <row r="1774" spans="1:30">
      <c r="A1774" s="5">
        <v>33846.661599999999</v>
      </c>
      <c r="B1774" s="3">
        <v>-1082.314453</v>
      </c>
      <c r="F1774" s="2">
        <v>-122.03191099999999</v>
      </c>
      <c r="G1774" s="2">
        <v>36.780704</v>
      </c>
      <c r="H1774" s="3">
        <v>33891.714735000001</v>
      </c>
      <c r="I1774" s="3">
        <v>212.93736100000001</v>
      </c>
      <c r="J1774">
        <v>1.1056E-2</v>
      </c>
      <c r="K1774" t="e">
        <f>VLOOKUP(A1774,Channel_xs_widths!$D$2:$E$279,2,FALSE)</f>
        <v>#N/A</v>
      </c>
      <c r="Q1774" s="5"/>
      <c r="R1774" s="3"/>
      <c r="U1774" s="16"/>
      <c r="V1774" s="2"/>
      <c r="W1774" s="5"/>
      <c r="AB1774" s="3"/>
      <c r="AC1774" s="2"/>
      <c r="AD1774" s="2"/>
    </row>
    <row r="1775" spans="1:30">
      <c r="A1775" s="5">
        <v>33870.6463</v>
      </c>
      <c r="B1775" s="3">
        <v>-1082.526503</v>
      </c>
      <c r="F1775" s="2">
        <v>-122.032059</v>
      </c>
      <c r="G1775" s="2">
        <v>36.780524</v>
      </c>
      <c r="H1775" s="3">
        <v>33915.700453999998</v>
      </c>
      <c r="I1775" s="3">
        <v>212.937477</v>
      </c>
      <c r="J1775">
        <v>8.2769999999999996E-3</v>
      </c>
      <c r="K1775" t="e">
        <f>VLOOKUP(A1775,Channel_xs_widths!$D$2:$E$279,2,FALSE)</f>
        <v>#N/A</v>
      </c>
      <c r="Q1775" s="5"/>
      <c r="R1775" s="3"/>
      <c r="U1775" s="16"/>
      <c r="V1775" s="2"/>
      <c r="W1775" s="5"/>
      <c r="AB1775" s="3"/>
      <c r="AC1775" s="2"/>
      <c r="AD1775" s="2"/>
    </row>
    <row r="1776" spans="1:30">
      <c r="A1776" s="5">
        <v>33900.6273</v>
      </c>
      <c r="B1776" s="3">
        <v>-1081.867798</v>
      </c>
      <c r="F1776" s="2">
        <v>-122.032245</v>
      </c>
      <c r="G1776" s="2">
        <v>36.780298999999999</v>
      </c>
      <c r="H1776" s="3">
        <v>33945.688689000002</v>
      </c>
      <c r="I1776" s="3">
        <v>212.93764999999999</v>
      </c>
      <c r="J1776">
        <v>3.2472000000000001E-2</v>
      </c>
      <c r="K1776" t="e">
        <f>VLOOKUP(A1776,Channel_xs_widths!$D$2:$E$279,2,FALSE)</f>
        <v>#N/A</v>
      </c>
      <c r="Q1776" s="5"/>
      <c r="R1776" s="3"/>
      <c r="U1776" s="16"/>
      <c r="V1776" s="2"/>
      <c r="W1776" s="5"/>
      <c r="AB1776" s="3"/>
      <c r="AC1776" s="2"/>
      <c r="AD1776" s="2"/>
    </row>
    <row r="1777" spans="1:30">
      <c r="A1777" s="5">
        <v>33906.623500000002</v>
      </c>
      <c r="B1777" s="3">
        <v>-1081.3582489999999</v>
      </c>
      <c r="F1777" s="2">
        <v>-122.032282</v>
      </c>
      <c r="G1777" s="2">
        <v>36.780253999999999</v>
      </c>
      <c r="H1777" s="3">
        <v>33951.706503000001</v>
      </c>
      <c r="I1777" s="3">
        <v>212.93776500000001</v>
      </c>
      <c r="J1777">
        <v>0.15281800000000001</v>
      </c>
      <c r="K1777" t="e">
        <f>VLOOKUP(A1777,Channel_xs_widths!$D$2:$E$279,2,FALSE)</f>
        <v>#N/A</v>
      </c>
      <c r="Q1777" s="5"/>
      <c r="R1777" s="3"/>
      <c r="U1777" s="16"/>
      <c r="V1777" s="2"/>
      <c r="W1777" s="5"/>
      <c r="AB1777" s="3"/>
      <c r="AC1777" s="2"/>
      <c r="AD1777" s="2"/>
    </row>
    <row r="1778" spans="1:30">
      <c r="A1778" s="5">
        <v>33918.615899999997</v>
      </c>
      <c r="B1778" s="3">
        <v>-1079.118815</v>
      </c>
      <c r="F1778" s="2">
        <v>-122.03235599999999</v>
      </c>
      <c r="G1778" s="2">
        <v>36.780163000000002</v>
      </c>
      <c r="H1778" s="3">
        <v>33963.906214000002</v>
      </c>
      <c r="I1778" s="3">
        <v>212.93782300000001</v>
      </c>
      <c r="J1778">
        <v>0.10037</v>
      </c>
      <c r="K1778" t="e">
        <f>VLOOKUP(A1778,Channel_xs_widths!$D$2:$E$279,2,FALSE)</f>
        <v>#N/A</v>
      </c>
      <c r="Q1778" s="5"/>
      <c r="R1778" s="3"/>
      <c r="U1778" s="16"/>
      <c r="V1778" s="2"/>
      <c r="W1778" s="5"/>
      <c r="AB1778" s="3"/>
      <c r="AC1778" s="2"/>
      <c r="AD1778" s="2"/>
    </row>
    <row r="1779" spans="1:30">
      <c r="A1779" s="5">
        <v>33941.533900000002</v>
      </c>
      <c r="B1779" s="3">
        <v>-1077.8543</v>
      </c>
      <c r="F1779" s="2">
        <v>-122.032579</v>
      </c>
      <c r="G1779" s="2">
        <v>36.780059999999999</v>
      </c>
      <c r="H1779" s="3">
        <v>33986.859071999999</v>
      </c>
      <c r="I1779" s="3">
        <v>239.51404500000001</v>
      </c>
      <c r="J1779">
        <v>1.4083999999999999E-2</v>
      </c>
      <c r="K1779" t="e">
        <f>VLOOKUP(A1779,Channel_xs_widths!$D$2:$E$279,2,FALSE)</f>
        <v>#N/A</v>
      </c>
      <c r="Q1779" s="5"/>
      <c r="R1779" s="3"/>
      <c r="U1779" s="16"/>
      <c r="V1779" s="2"/>
      <c r="W1779" s="5"/>
      <c r="AB1779" s="3"/>
      <c r="AC1779" s="2"/>
      <c r="AD1779" s="2"/>
    </row>
    <row r="1780" spans="1:30">
      <c r="A1780" s="5">
        <v>33958.722500000003</v>
      </c>
      <c r="B1780" s="3">
        <v>-1078.5539550000001</v>
      </c>
      <c r="F1780" s="2">
        <v>-122.032746</v>
      </c>
      <c r="G1780" s="2">
        <v>36.779983000000001</v>
      </c>
      <c r="H1780" s="3">
        <v>34004.061819000002</v>
      </c>
      <c r="I1780" s="3">
        <v>239.51419200000001</v>
      </c>
      <c r="J1780">
        <v>4.138E-2</v>
      </c>
      <c r="K1780" t="e">
        <f>VLOOKUP(A1780,Channel_xs_widths!$D$2:$E$279,2,FALSE)</f>
        <v>#N/A</v>
      </c>
      <c r="Q1780" s="5"/>
      <c r="R1780" s="3"/>
      <c r="U1780" s="16"/>
      <c r="V1780" s="2"/>
      <c r="W1780" s="5"/>
      <c r="AB1780" s="3"/>
      <c r="AC1780" s="2"/>
      <c r="AD1780" s="2"/>
    </row>
    <row r="1781" spans="1:30">
      <c r="A1781" s="5">
        <v>33975.911</v>
      </c>
      <c r="B1781" s="3">
        <v>-1079.276838</v>
      </c>
      <c r="F1781" s="2">
        <v>-122.03291299999999</v>
      </c>
      <c r="G1781" s="2">
        <v>36.779905999999997</v>
      </c>
      <c r="H1781" s="3">
        <v>34021.26554</v>
      </c>
      <c r="I1781" s="3">
        <v>239.514319</v>
      </c>
      <c r="J1781">
        <v>3.3487999999999997E-2</v>
      </c>
      <c r="K1781" t="e">
        <f>VLOOKUP(A1781,Channel_xs_widths!$D$2:$E$279,2,FALSE)</f>
        <v>#N/A</v>
      </c>
      <c r="Q1781" s="5"/>
      <c r="R1781" s="3"/>
      <c r="U1781" s="16"/>
      <c r="V1781" s="2"/>
      <c r="W1781" s="5"/>
      <c r="AB1781" s="3"/>
      <c r="AC1781" s="2"/>
      <c r="AD1781" s="2"/>
    </row>
    <row r="1782" spans="1:30">
      <c r="A1782" s="5">
        <v>33998.828999999998</v>
      </c>
      <c r="B1782" s="3">
        <v>-1079.897054</v>
      </c>
      <c r="F1782" s="2">
        <v>-122.033135</v>
      </c>
      <c r="G1782" s="2">
        <v>36.779803000000001</v>
      </c>
      <c r="H1782" s="3">
        <v>34044.191984999998</v>
      </c>
      <c r="I1782" s="3">
        <v>239.514466</v>
      </c>
      <c r="J1782">
        <v>3.9413999999999998E-2</v>
      </c>
      <c r="K1782" t="e">
        <f>VLOOKUP(A1782,Channel_xs_widths!$D$2:$E$279,2,FALSE)</f>
        <v>#N/A</v>
      </c>
      <c r="Q1782" s="5"/>
      <c r="R1782" s="3"/>
      <c r="U1782" s="16"/>
      <c r="V1782" s="2"/>
      <c r="W1782" s="5"/>
      <c r="AB1782" s="3"/>
      <c r="AC1782" s="2"/>
      <c r="AD1782" s="2"/>
    </row>
    <row r="1783" spans="1:30">
      <c r="A1783" s="5">
        <v>34008.9041</v>
      </c>
      <c r="B1783" s="3">
        <v>-1080.577225</v>
      </c>
      <c r="F1783" s="2">
        <v>-122.03312099999999</v>
      </c>
      <c r="G1783" s="2">
        <v>36.779713000000001</v>
      </c>
      <c r="H1783" s="3">
        <v>34054.290024000002</v>
      </c>
      <c r="I1783" s="3">
        <v>172.34199699999999</v>
      </c>
      <c r="J1783">
        <v>6.1008E-2</v>
      </c>
      <c r="K1783" t="e">
        <f>VLOOKUP(A1783,Channel_xs_widths!$D$2:$E$279,2,FALSE)</f>
        <v>#N/A</v>
      </c>
      <c r="Q1783" s="5"/>
      <c r="R1783" s="3"/>
      <c r="U1783" s="16"/>
      <c r="V1783" s="2"/>
      <c r="W1783" s="5"/>
      <c r="AB1783" s="3"/>
      <c r="AC1783" s="2"/>
      <c r="AD1783" s="2"/>
    </row>
    <row r="1784" spans="1:30">
      <c r="A1784" s="5">
        <v>34039.129500000003</v>
      </c>
      <c r="B1784" s="3">
        <v>-1082.3557129999999</v>
      </c>
      <c r="F1784" s="2">
        <v>-122.03308</v>
      </c>
      <c r="G1784" s="2">
        <v>36.779442000000003</v>
      </c>
      <c r="H1784" s="3">
        <v>34084.567620000002</v>
      </c>
      <c r="I1784" s="3">
        <v>172.34196600000001</v>
      </c>
      <c r="J1784">
        <v>3.0803000000000001E-2</v>
      </c>
      <c r="K1784" t="e">
        <f>VLOOKUP(A1784,Channel_xs_widths!$D$2:$E$279,2,FALSE)</f>
        <v>#N/A</v>
      </c>
      <c r="Q1784" s="5"/>
      <c r="R1784" s="3"/>
      <c r="U1784" s="16"/>
      <c r="V1784" s="2"/>
      <c r="W1784" s="5"/>
      <c r="AB1784" s="3"/>
      <c r="AC1784" s="2"/>
      <c r="AD1784" s="2"/>
    </row>
    <row r="1785" spans="1:30">
      <c r="A1785" s="5">
        <v>34069.354800000001</v>
      </c>
      <c r="B1785" s="3">
        <v>-1082.4392700000001</v>
      </c>
      <c r="F1785" s="2">
        <v>-122.033038</v>
      </c>
      <c r="G1785" s="2">
        <v>36.779172000000003</v>
      </c>
      <c r="H1785" s="3">
        <v>34114.793054000002</v>
      </c>
      <c r="I1785" s="3">
        <v>172.34191999999999</v>
      </c>
      <c r="J1785">
        <v>1.9040000000000001E-3</v>
      </c>
      <c r="K1785" t="e">
        <f>VLOOKUP(A1785,Channel_xs_widths!$D$2:$E$279,2,FALSE)</f>
        <v>#N/A</v>
      </c>
      <c r="Q1785" s="5"/>
      <c r="R1785" s="3"/>
      <c r="U1785" s="16"/>
      <c r="V1785" s="2"/>
      <c r="W1785" s="5"/>
      <c r="AB1785" s="3"/>
      <c r="AC1785" s="2"/>
      <c r="AD1785" s="2"/>
    </row>
    <row r="1786" spans="1:30">
      <c r="A1786" s="5">
        <v>34079.429900000003</v>
      </c>
      <c r="B1786" s="3">
        <v>-1082.278971</v>
      </c>
      <c r="F1786" s="2">
        <v>-122.033024</v>
      </c>
      <c r="G1786" s="2">
        <v>36.779082000000002</v>
      </c>
      <c r="H1786" s="3">
        <v>34124.869435000001</v>
      </c>
      <c r="I1786" s="3">
        <v>172.34188900000001</v>
      </c>
      <c r="J1786">
        <v>8.2480000000000001E-3</v>
      </c>
      <c r="K1786" t="e">
        <f>VLOOKUP(A1786,Channel_xs_widths!$D$2:$E$279,2,FALSE)</f>
        <v>#N/A</v>
      </c>
      <c r="Q1786" s="5"/>
      <c r="R1786" s="3"/>
      <c r="U1786" s="16"/>
      <c r="V1786" s="2"/>
      <c r="W1786" s="5"/>
      <c r="AB1786" s="3"/>
      <c r="AC1786" s="2"/>
      <c r="AD1786" s="2"/>
    </row>
    <row r="1787" spans="1:30">
      <c r="A1787" s="5">
        <v>34101.757799999999</v>
      </c>
      <c r="B1787" s="3">
        <v>-1082.706543</v>
      </c>
      <c r="F1787" s="2">
        <v>-122.033135</v>
      </c>
      <c r="G1787" s="2">
        <v>36.778902000000002</v>
      </c>
      <c r="H1787" s="3">
        <v>34147.201397999997</v>
      </c>
      <c r="I1787" s="3">
        <v>205.83679100000001</v>
      </c>
      <c r="J1787">
        <v>5.0279999999999998E-2</v>
      </c>
      <c r="K1787" t="e">
        <f>VLOOKUP(A1787,Channel_xs_widths!$D$2:$E$279,2,FALSE)</f>
        <v>#N/A</v>
      </c>
      <c r="Q1787" s="5"/>
      <c r="R1787" s="3"/>
      <c r="U1787" s="16"/>
      <c r="V1787" s="2"/>
      <c r="W1787" s="5"/>
      <c r="AB1787" s="3"/>
      <c r="AC1787" s="2"/>
      <c r="AD1787" s="2"/>
    </row>
    <row r="1788" spans="1:30">
      <c r="A1788" s="5">
        <v>34124.085599999999</v>
      </c>
      <c r="B1788" s="3">
        <v>-1084.524251</v>
      </c>
      <c r="F1788" s="2">
        <v>-122.033247</v>
      </c>
      <c r="G1788" s="2">
        <v>36.778720999999997</v>
      </c>
      <c r="H1788" s="3">
        <v>34169.603143</v>
      </c>
      <c r="I1788" s="3">
        <v>205.83691400000001</v>
      </c>
      <c r="J1788">
        <v>7.6224E-2</v>
      </c>
      <c r="K1788" t="e">
        <f>VLOOKUP(A1788,Channel_xs_widths!$D$2:$E$279,2,FALSE)</f>
        <v>#N/A</v>
      </c>
      <c r="Q1788" s="5"/>
      <c r="R1788" s="3"/>
      <c r="U1788" s="16"/>
      <c r="V1788" s="2"/>
      <c r="W1788" s="5"/>
      <c r="AB1788" s="3"/>
      <c r="AC1788" s="2"/>
      <c r="AD1788" s="2"/>
    </row>
    <row r="1789" spans="1:30">
      <c r="A1789" s="5">
        <v>34135.249600000003</v>
      </c>
      <c r="B1789" s="3">
        <v>-1085.25944</v>
      </c>
      <c r="F1789" s="2">
        <v>-122.03330200000001</v>
      </c>
      <c r="G1789" s="2">
        <v>36.778630999999997</v>
      </c>
      <c r="H1789" s="3">
        <v>34180.791267000001</v>
      </c>
      <c r="I1789" s="3">
        <v>205.837007</v>
      </c>
      <c r="J1789">
        <v>7.7636999999999998E-2</v>
      </c>
      <c r="K1789">
        <f>VLOOKUP(A1789,Channel_xs_widths!$D$2:$E$279,2,FALSE)</f>
        <v>298.83340739200003</v>
      </c>
      <c r="Q1789" s="5"/>
      <c r="R1789" s="3"/>
      <c r="U1789" s="16"/>
      <c r="V1789" s="2"/>
      <c r="W1789" s="5"/>
      <c r="AB1789" s="3"/>
      <c r="AC1789" s="2"/>
      <c r="AD1789" s="2"/>
    </row>
    <row r="1790" spans="1:30">
      <c r="A1790" s="5">
        <v>34146.413500000002</v>
      </c>
      <c r="B1790" s="3">
        <v>-1086.2577309999999</v>
      </c>
      <c r="F1790" s="2">
        <v>-122.03335800000001</v>
      </c>
      <c r="G1790" s="2">
        <v>36.778540999999997</v>
      </c>
      <c r="H1790" s="3">
        <v>34191.999757999998</v>
      </c>
      <c r="I1790" s="3">
        <v>205.83706799999999</v>
      </c>
      <c r="J1790">
        <v>9.4433000000000003E-2</v>
      </c>
      <c r="K1790" t="e">
        <f>VLOOKUP(A1790,Channel_xs_widths!$D$2:$E$279,2,FALSE)</f>
        <v>#N/A</v>
      </c>
      <c r="Q1790" s="5"/>
      <c r="R1790" s="3"/>
      <c r="U1790" s="16"/>
      <c r="V1790" s="2"/>
      <c r="W1790" s="5"/>
      <c r="AB1790" s="3"/>
      <c r="AC1790" s="2"/>
      <c r="AD1790" s="2"/>
    </row>
    <row r="1791" spans="1:30">
      <c r="A1791" s="5">
        <v>34168.741399999999</v>
      </c>
      <c r="B1791" s="3">
        <v>-1088.4221600000001</v>
      </c>
      <c r="F1791" s="2">
        <v>-122.033469</v>
      </c>
      <c r="G1791" s="2">
        <v>36.778360999999997</v>
      </c>
      <c r="H1791" s="3">
        <v>34214.432316999999</v>
      </c>
      <c r="I1791" s="3">
        <v>205.83716100000001</v>
      </c>
      <c r="J1791">
        <v>7.7119999999999994E-2</v>
      </c>
      <c r="K1791" t="e">
        <f>VLOOKUP(A1791,Channel_xs_widths!$D$2:$E$279,2,FALSE)</f>
        <v>#N/A</v>
      </c>
      <c r="Q1791" s="5"/>
      <c r="R1791" s="3"/>
      <c r="U1791" s="16"/>
      <c r="V1791" s="2"/>
      <c r="W1791" s="5"/>
      <c r="AB1791" s="3"/>
      <c r="AC1791" s="2"/>
      <c r="AD1791" s="2"/>
    </row>
    <row r="1792" spans="1:30">
      <c r="A1792" s="5">
        <v>34191.069300000003</v>
      </c>
      <c r="B1792" s="3">
        <v>-1089.701579</v>
      </c>
      <c r="F1792" s="2">
        <v>-122.033581</v>
      </c>
      <c r="G1792" s="2">
        <v>36.778180999999996</v>
      </c>
      <c r="H1792" s="3">
        <v>34236.796849999999</v>
      </c>
      <c r="I1792" s="3">
        <v>205.83728400000001</v>
      </c>
      <c r="J1792">
        <v>6.0051E-2</v>
      </c>
      <c r="K1792" t="e">
        <f>VLOOKUP(A1792,Channel_xs_widths!$D$2:$E$279,2,FALSE)</f>
        <v>#N/A</v>
      </c>
      <c r="Q1792" s="5"/>
      <c r="R1792" s="3"/>
      <c r="U1792" s="16"/>
      <c r="V1792" s="2"/>
      <c r="W1792" s="5"/>
      <c r="AB1792" s="3"/>
      <c r="AC1792" s="2"/>
      <c r="AD1792" s="2"/>
    </row>
    <row r="1793" spans="1:30">
      <c r="A1793" s="5">
        <v>34202.2333</v>
      </c>
      <c r="B1793" s="3">
        <v>-1090.4333899999999</v>
      </c>
      <c r="F1793" s="2">
        <v>-122.033636</v>
      </c>
      <c r="G1793" s="2">
        <v>36.778091000000003</v>
      </c>
      <c r="H1793" s="3">
        <v>34247.984767000002</v>
      </c>
      <c r="I1793" s="3">
        <v>205.83737600000001</v>
      </c>
      <c r="J1793">
        <v>6.2030000000000002E-2</v>
      </c>
      <c r="K1793" t="e">
        <f>VLOOKUP(A1793,Channel_xs_widths!$D$2:$E$279,2,FALSE)</f>
        <v>#N/A</v>
      </c>
      <c r="Q1793" s="5"/>
      <c r="R1793" s="3"/>
      <c r="U1793" s="16"/>
      <c r="V1793" s="2"/>
      <c r="W1793" s="5"/>
      <c r="AB1793" s="3"/>
      <c r="AC1793" s="2"/>
      <c r="AD1793" s="2"/>
    </row>
    <row r="1794" spans="1:30">
      <c r="A1794" s="5">
        <v>34213.397199999999</v>
      </c>
      <c r="B1794" s="3">
        <v>-1091.086589</v>
      </c>
      <c r="F1794" s="2">
        <v>-122.033692</v>
      </c>
      <c r="G1794" s="2">
        <v>36.777999999999999</v>
      </c>
      <c r="H1794" s="3">
        <v>34259.167818000002</v>
      </c>
      <c r="I1794" s="3">
        <v>205.83743799999999</v>
      </c>
      <c r="J1794">
        <v>5.8446999999999999E-2</v>
      </c>
      <c r="K1794" t="e">
        <f>VLOOKUP(A1794,Channel_xs_widths!$D$2:$E$279,2,FALSE)</f>
        <v>#N/A</v>
      </c>
      <c r="Q1794" s="5"/>
      <c r="R1794" s="3"/>
      <c r="U1794" s="16"/>
      <c r="V1794" s="2"/>
      <c r="W1794" s="5"/>
      <c r="AB1794" s="3"/>
      <c r="AC1794" s="2"/>
      <c r="AD1794" s="2"/>
    </row>
    <row r="1795" spans="1:30">
      <c r="A1795" s="5">
        <v>34241.585099999997</v>
      </c>
      <c r="B1795" s="3">
        <v>-1092.7333980000001</v>
      </c>
      <c r="F1795" s="2">
        <v>-122.03391499999999</v>
      </c>
      <c r="G1795" s="2">
        <v>36.777819999999998</v>
      </c>
      <c r="H1795" s="3">
        <v>34287.403700000003</v>
      </c>
      <c r="I1795" s="3">
        <v>224.234905</v>
      </c>
      <c r="J1795">
        <v>5.8423000000000003E-2</v>
      </c>
      <c r="K1795" t="e">
        <f>VLOOKUP(A1795,Channel_xs_widths!$D$2:$E$279,2,FALSE)</f>
        <v>#N/A</v>
      </c>
      <c r="Q1795" s="5"/>
      <c r="R1795" s="3"/>
      <c r="U1795" s="16"/>
      <c r="V1795" s="2"/>
      <c r="W1795" s="5"/>
      <c r="AB1795" s="3"/>
      <c r="AC1795" s="2"/>
      <c r="AD1795" s="2"/>
    </row>
    <row r="1796" spans="1:30">
      <c r="A1796" s="5">
        <v>34241.585099999997</v>
      </c>
      <c r="B1796" s="3">
        <v>-1092.7333980000001</v>
      </c>
      <c r="F1796" s="2">
        <v>-122.03391499999999</v>
      </c>
      <c r="G1796" s="2">
        <v>36.777819999999998</v>
      </c>
      <c r="H1796" s="3">
        <v>34287.403700000003</v>
      </c>
      <c r="I1796" s="3">
        <v>237.81320600000001</v>
      </c>
      <c r="J1796">
        <v>5.2949000000000003E-2</v>
      </c>
      <c r="K1796" t="e">
        <f>VLOOKUP(A1796,Channel_xs_widths!$D$2:$E$279,2,FALSE)</f>
        <v>#N/A</v>
      </c>
      <c r="Q1796" s="5"/>
      <c r="R1796" s="3"/>
      <c r="U1796" s="16"/>
      <c r="V1796" s="2"/>
      <c r="W1796" s="5"/>
      <c r="AB1796" s="3"/>
      <c r="AC1796" s="2"/>
      <c r="AD1796" s="2"/>
    </row>
    <row r="1797" spans="1:30">
      <c r="A1797" s="5">
        <v>34283.866800000003</v>
      </c>
      <c r="B1797" s="3">
        <v>-1094.972168</v>
      </c>
      <c r="F1797" s="2">
        <v>-122.03424800000001</v>
      </c>
      <c r="G1797" s="2">
        <v>36.777549999999998</v>
      </c>
      <c r="H1797" s="3">
        <v>34329.744713</v>
      </c>
      <c r="I1797" s="3">
        <v>224.23516000000001</v>
      </c>
      <c r="J1797">
        <v>5.2949000000000003E-2</v>
      </c>
      <c r="K1797" t="e">
        <f>VLOOKUP(A1797,Channel_xs_widths!$D$2:$E$279,2,FALSE)</f>
        <v>#N/A</v>
      </c>
      <c r="Q1797" s="5"/>
      <c r="R1797" s="3"/>
      <c r="U1797" s="16"/>
      <c r="V1797" s="2"/>
      <c r="W1797" s="5"/>
      <c r="AB1797" s="3"/>
      <c r="AC1797" s="2"/>
      <c r="AD1797" s="2"/>
    </row>
    <row r="1798" spans="1:30">
      <c r="A1798" s="5">
        <v>34283.866800000003</v>
      </c>
      <c r="B1798" s="3">
        <v>-1094.972168</v>
      </c>
      <c r="F1798" s="2">
        <v>-122.03424800000001</v>
      </c>
      <c r="G1798" s="2">
        <v>36.777549999999998</v>
      </c>
      <c r="H1798" s="3">
        <v>34329.744713</v>
      </c>
      <c r="I1798" s="3">
        <v>237.692666</v>
      </c>
      <c r="J1798">
        <v>5.6820000000000004E-3</v>
      </c>
      <c r="K1798" t="e">
        <f>VLOOKUP(A1798,Channel_xs_widths!$D$2:$E$279,2,FALSE)</f>
        <v>#N/A</v>
      </c>
      <c r="Q1798" s="5"/>
      <c r="R1798" s="3"/>
      <c r="U1798" s="16"/>
      <c r="V1798" s="2"/>
      <c r="W1798" s="5"/>
      <c r="AB1798" s="3"/>
      <c r="AC1798" s="2"/>
      <c r="AD1798" s="2"/>
    </row>
    <row r="1799" spans="1:30">
      <c r="A1799" s="5">
        <v>34297.960800000001</v>
      </c>
      <c r="B1799" s="3">
        <v>-1095.052246</v>
      </c>
      <c r="F1799" s="2">
        <v>-122.03436000000001</v>
      </c>
      <c r="G1799" s="2">
        <v>36.777459999999998</v>
      </c>
      <c r="H1799" s="3">
        <v>34343.838884999997</v>
      </c>
      <c r="I1799" s="3">
        <v>224.23536300000001</v>
      </c>
      <c r="J1799">
        <v>4.2518E-2</v>
      </c>
      <c r="K1799" t="e">
        <f>VLOOKUP(A1799,Channel_xs_widths!$D$2:$E$279,2,FALSE)</f>
        <v>#N/A</v>
      </c>
      <c r="Q1799" s="5"/>
      <c r="R1799" s="3"/>
      <c r="U1799" s="16"/>
      <c r="V1799" s="2"/>
      <c r="W1799" s="5"/>
      <c r="AB1799" s="3"/>
      <c r="AC1799" s="2"/>
      <c r="AD1799" s="2"/>
    </row>
    <row r="1800" spans="1:30">
      <c r="A1800" s="5">
        <v>34320.879399999998</v>
      </c>
      <c r="B1800" s="3">
        <v>-1096.545881</v>
      </c>
      <c r="F1800" s="2">
        <v>-122.034582</v>
      </c>
      <c r="G1800" s="2">
        <v>36.777357000000002</v>
      </c>
      <c r="H1800" s="3">
        <v>34366.806097000001</v>
      </c>
      <c r="I1800" s="3">
        <v>239.51616200000001</v>
      </c>
      <c r="J1800">
        <v>6.0363E-2</v>
      </c>
      <c r="K1800" t="e">
        <f>VLOOKUP(A1800,Channel_xs_widths!$D$2:$E$279,2,FALSE)</f>
        <v>#N/A</v>
      </c>
      <c r="Q1800" s="5"/>
      <c r="R1800" s="3"/>
      <c r="U1800" s="16"/>
      <c r="V1800" s="2"/>
      <c r="W1800" s="5"/>
      <c r="AB1800" s="3"/>
      <c r="AC1800" s="2"/>
      <c r="AD1800" s="2"/>
    </row>
    <row r="1801" spans="1:30">
      <c r="A1801" s="5">
        <v>34338.068299999999</v>
      </c>
      <c r="B1801" s="3">
        <v>-1097.4732670000001</v>
      </c>
      <c r="F1801" s="2">
        <v>-122.03474900000001</v>
      </c>
      <c r="G1801" s="2">
        <v>36.777279</v>
      </c>
      <c r="H1801" s="3">
        <v>34384.020055000001</v>
      </c>
      <c r="I1801" s="3">
        <v>239.51631</v>
      </c>
      <c r="J1801">
        <v>4.8904999999999997E-2</v>
      </c>
      <c r="K1801">
        <f>VLOOKUP(A1801,Channel_xs_widths!$D$2:$E$279,2,FALSE)</f>
        <v>298.19404046099999</v>
      </c>
      <c r="Q1801" s="5"/>
      <c r="R1801" s="3"/>
      <c r="U1801" s="16"/>
      <c r="V1801" s="2"/>
      <c r="W1801" s="5"/>
      <c r="AB1801" s="3"/>
      <c r="AC1801" s="2"/>
      <c r="AD1801" s="2"/>
    </row>
    <row r="1802" spans="1:30">
      <c r="A1802" s="5">
        <v>34355.257299999997</v>
      </c>
      <c r="B1802" s="3">
        <v>-1098.227138</v>
      </c>
      <c r="F1802" s="2">
        <v>-122.034916</v>
      </c>
      <c r="G1802" s="2">
        <v>36.777202000000003</v>
      </c>
      <c r="H1802" s="3">
        <v>34401.225551000003</v>
      </c>
      <c r="I1802" s="3">
        <v>239.516436</v>
      </c>
      <c r="J1802">
        <v>5.2678999999999997E-2</v>
      </c>
      <c r="K1802" t="e">
        <f>VLOOKUP(A1802,Channel_xs_widths!$D$2:$E$279,2,FALSE)</f>
        <v>#N/A</v>
      </c>
      <c r="Q1802" s="5"/>
      <c r="R1802" s="3"/>
      <c r="U1802" s="16"/>
      <c r="V1802" s="2"/>
      <c r="W1802" s="5"/>
      <c r="AB1802" s="3"/>
      <c r="AC1802" s="2"/>
      <c r="AD1802" s="2"/>
    </row>
    <row r="1803" spans="1:30">
      <c r="A1803" s="5">
        <v>34378.175999999999</v>
      </c>
      <c r="B1803" s="3">
        <v>-1099.5861</v>
      </c>
      <c r="F1803" s="2">
        <v>-122.035139</v>
      </c>
      <c r="G1803" s="2">
        <v>36.777099</v>
      </c>
      <c r="H1803" s="3">
        <v>34424.184453000002</v>
      </c>
      <c r="I1803" s="3">
        <v>239.516583</v>
      </c>
      <c r="J1803">
        <v>5.7598999999999997E-2</v>
      </c>
      <c r="K1803" t="e">
        <f>VLOOKUP(A1803,Channel_xs_widths!$D$2:$E$279,2,FALSE)</f>
        <v>#N/A</v>
      </c>
      <c r="Q1803" s="5"/>
      <c r="R1803" s="3"/>
      <c r="U1803" s="16"/>
      <c r="V1803" s="2"/>
      <c r="W1803" s="5"/>
      <c r="AB1803" s="3"/>
      <c r="AC1803" s="2"/>
      <c r="AD1803" s="2"/>
    </row>
    <row r="1804" spans="1:30">
      <c r="A1804" s="5">
        <v>34389.296499999997</v>
      </c>
      <c r="B1804" s="3">
        <v>-1100.1877440000001</v>
      </c>
      <c r="F1804" s="2">
        <v>-122.03525</v>
      </c>
      <c r="G1804" s="2">
        <v>36.777054</v>
      </c>
      <c r="H1804" s="3">
        <v>34435.321231000002</v>
      </c>
      <c r="I1804" s="3">
        <v>242.707975</v>
      </c>
      <c r="J1804">
        <v>6.9824999999999998E-2</v>
      </c>
      <c r="K1804" t="e">
        <f>VLOOKUP(A1804,Channel_xs_widths!$D$2:$E$279,2,FALSE)</f>
        <v>#N/A</v>
      </c>
      <c r="Q1804" s="5"/>
      <c r="R1804" s="3"/>
      <c r="U1804" s="16"/>
      <c r="V1804" s="2"/>
      <c r="W1804" s="5"/>
      <c r="AB1804" s="3"/>
      <c r="AC1804" s="2"/>
      <c r="AD1804" s="2"/>
    </row>
    <row r="1805" spans="1:30">
      <c r="A1805" s="5">
        <v>34400.417000000001</v>
      </c>
      <c r="B1805" s="3">
        <v>-1101.139079</v>
      </c>
      <c r="F1805" s="2">
        <v>-122.03536200000001</v>
      </c>
      <c r="G1805" s="2">
        <v>36.777009</v>
      </c>
      <c r="H1805" s="3">
        <v>34446.482367999997</v>
      </c>
      <c r="I1805" s="3">
        <v>242.708056</v>
      </c>
      <c r="J1805">
        <v>7.7497999999999997E-2</v>
      </c>
      <c r="K1805" t="e">
        <f>VLOOKUP(A1805,Channel_xs_widths!$D$2:$E$279,2,FALSE)</f>
        <v>#N/A</v>
      </c>
      <c r="Q1805" s="5"/>
      <c r="R1805" s="3"/>
      <c r="U1805" s="16"/>
      <c r="V1805" s="2"/>
      <c r="W1805" s="5"/>
      <c r="AB1805" s="3"/>
      <c r="AC1805" s="2"/>
      <c r="AD1805" s="2"/>
    </row>
    <row r="1806" spans="1:30">
      <c r="A1806" s="5">
        <v>34422.658000000003</v>
      </c>
      <c r="B1806" s="3">
        <v>-1102.773193</v>
      </c>
      <c r="F1806" s="2">
        <v>-122.035584</v>
      </c>
      <c r="G1806" s="2">
        <v>36.776918999999999</v>
      </c>
      <c r="H1806" s="3">
        <v>34468.783371999998</v>
      </c>
      <c r="I1806" s="3">
        <v>242.70817700000001</v>
      </c>
      <c r="J1806">
        <v>6.1515E-2</v>
      </c>
      <c r="K1806" t="e">
        <f>VLOOKUP(A1806,Channel_xs_widths!$D$2:$E$279,2,FALSE)</f>
        <v>#N/A</v>
      </c>
      <c r="Q1806" s="5"/>
      <c r="R1806" s="3"/>
      <c r="U1806" s="16"/>
      <c r="V1806" s="2"/>
      <c r="W1806" s="5"/>
      <c r="AB1806" s="3"/>
      <c r="AC1806" s="2"/>
      <c r="AD1806" s="2"/>
    </row>
    <row r="1807" spans="1:30">
      <c r="A1807" s="5">
        <v>34444.899100000002</v>
      </c>
      <c r="B1807" s="3">
        <v>-1103.875407</v>
      </c>
      <c r="F1807" s="2">
        <v>-122.03580700000001</v>
      </c>
      <c r="G1807" s="2">
        <v>36.776828999999999</v>
      </c>
      <c r="H1807" s="3">
        <v>34491.051739000002</v>
      </c>
      <c r="I1807" s="3">
        <v>242.708339</v>
      </c>
      <c r="J1807">
        <v>5.5397000000000002E-2</v>
      </c>
      <c r="K1807" t="e">
        <f>VLOOKUP(A1807,Channel_xs_widths!$D$2:$E$279,2,FALSE)</f>
        <v>#N/A</v>
      </c>
      <c r="Q1807" s="5"/>
      <c r="R1807" s="3"/>
      <c r="U1807" s="16"/>
      <c r="V1807" s="2"/>
      <c r="W1807" s="5"/>
      <c r="AB1807" s="3"/>
      <c r="AC1807" s="2"/>
      <c r="AD1807" s="2"/>
    </row>
    <row r="1808" spans="1:30">
      <c r="A1808" s="5">
        <v>34456.019699999997</v>
      </c>
      <c r="B1808" s="3">
        <v>-1104.621318</v>
      </c>
      <c r="F1808" s="2">
        <v>-122.035918</v>
      </c>
      <c r="G1808" s="2">
        <v>36.776783999999999</v>
      </c>
      <c r="H1808" s="3">
        <v>34502.197270999997</v>
      </c>
      <c r="I1808" s="3">
        <v>242.70846</v>
      </c>
      <c r="J1808">
        <v>4.3725E-2</v>
      </c>
      <c r="K1808" t="e">
        <f>VLOOKUP(A1808,Channel_xs_widths!$D$2:$E$279,2,FALSE)</f>
        <v>#N/A</v>
      </c>
      <c r="Q1808" s="5"/>
      <c r="R1808" s="3"/>
      <c r="U1808" s="16"/>
      <c r="V1808" s="2"/>
      <c r="W1808" s="5"/>
      <c r="AB1808" s="3"/>
      <c r="AC1808" s="2"/>
      <c r="AD1808" s="2"/>
    </row>
    <row r="1809" spans="1:30">
      <c r="A1809" s="5">
        <v>34467.140200000002</v>
      </c>
      <c r="B1809" s="3">
        <v>-1104.8479</v>
      </c>
      <c r="F1809" s="2">
        <v>-122.036029</v>
      </c>
      <c r="G1809" s="2">
        <v>36.776738999999999</v>
      </c>
      <c r="H1809" s="3">
        <v>34513.320127999999</v>
      </c>
      <c r="I1809" s="3">
        <v>242.708541</v>
      </c>
      <c r="J1809">
        <v>1.026E-3</v>
      </c>
      <c r="K1809" t="e">
        <f>VLOOKUP(A1809,Channel_xs_widths!$D$2:$E$279,2,FALSE)</f>
        <v>#N/A</v>
      </c>
      <c r="Q1809" s="5"/>
      <c r="R1809" s="3"/>
      <c r="U1809" s="16"/>
      <c r="V1809" s="2"/>
      <c r="W1809" s="5"/>
      <c r="AB1809" s="3"/>
      <c r="AC1809" s="2"/>
      <c r="AD1809" s="2"/>
    </row>
    <row r="1810" spans="1:30">
      <c r="A1810" s="5">
        <v>34489.381300000001</v>
      </c>
      <c r="B1810" s="3">
        <v>-1104.6555579999999</v>
      </c>
      <c r="F1810" s="2">
        <v>-122.036252</v>
      </c>
      <c r="G1810" s="2">
        <v>36.776648999999999</v>
      </c>
      <c r="H1810" s="3">
        <v>34535.562072000001</v>
      </c>
      <c r="I1810" s="3">
        <v>242.708663</v>
      </c>
      <c r="J1810">
        <v>2.8923999999999998E-2</v>
      </c>
      <c r="K1810" t="e">
        <f>VLOOKUP(A1810,Channel_xs_widths!$D$2:$E$279,2,FALSE)</f>
        <v>#N/A</v>
      </c>
      <c r="Q1810" s="5"/>
      <c r="R1810" s="3"/>
      <c r="U1810" s="16"/>
      <c r="V1810" s="2"/>
      <c r="W1810" s="5"/>
      <c r="AB1810" s="3"/>
      <c r="AC1810" s="2"/>
      <c r="AD1810" s="2"/>
    </row>
    <row r="1811" spans="1:30">
      <c r="A1811" s="5">
        <v>34511.622499999998</v>
      </c>
      <c r="B1811" s="3">
        <v>-1103.561279</v>
      </c>
      <c r="F1811" s="2">
        <v>-122.036475</v>
      </c>
      <c r="G1811" s="2">
        <v>36.776558000000001</v>
      </c>
      <c r="H1811" s="3">
        <v>34557.830107000002</v>
      </c>
      <c r="I1811" s="3">
        <v>242.70882399999999</v>
      </c>
      <c r="J1811">
        <v>3.5007000000000003E-2</v>
      </c>
      <c r="K1811" t="e">
        <f>VLOOKUP(A1811,Channel_xs_widths!$D$2:$E$279,2,FALSE)</f>
        <v>#N/A</v>
      </c>
      <c r="Q1811" s="5"/>
      <c r="R1811" s="3"/>
      <c r="U1811" s="16"/>
      <c r="V1811" s="2"/>
      <c r="W1811" s="5"/>
      <c r="AB1811" s="3"/>
      <c r="AC1811" s="2"/>
      <c r="AD1811" s="2"/>
    </row>
    <row r="1812" spans="1:30">
      <c r="A1812" s="5">
        <v>34523.358099999998</v>
      </c>
      <c r="B1812" s="3">
        <v>-1103.4661410000001</v>
      </c>
      <c r="F1812" s="2">
        <v>-122.036586</v>
      </c>
      <c r="G1812" s="2">
        <v>36.776502000000001</v>
      </c>
      <c r="H1812" s="3">
        <v>34569.566117000002</v>
      </c>
      <c r="I1812" s="3">
        <v>237.250271</v>
      </c>
      <c r="J1812">
        <v>2.0466999999999999E-2</v>
      </c>
      <c r="K1812">
        <f>VLOOKUP(A1812,Channel_xs_widths!$D$2:$E$279,2,FALSE)</f>
        <v>520.76902732500002</v>
      </c>
      <c r="Q1812" s="5"/>
      <c r="R1812" s="3"/>
      <c r="U1812" s="16"/>
      <c r="V1812" s="2"/>
      <c r="W1812" s="5"/>
      <c r="AB1812" s="3"/>
      <c r="AC1812" s="2"/>
      <c r="AD1812" s="2"/>
    </row>
    <row r="1813" spans="1:30">
      <c r="A1813" s="5">
        <v>34530.3995</v>
      </c>
      <c r="B1813" s="3">
        <v>-1103.176978</v>
      </c>
      <c r="F1813" s="2">
        <v>-122.036653</v>
      </c>
      <c r="G1813" s="2">
        <v>36.776468000000001</v>
      </c>
      <c r="H1813" s="3">
        <v>34576.613428999997</v>
      </c>
      <c r="I1813" s="3">
        <v>237.25033999999999</v>
      </c>
      <c r="J1813">
        <v>4.7176999999999997E-2</v>
      </c>
      <c r="K1813" t="e">
        <f>VLOOKUP(A1813,Channel_xs_widths!$D$2:$E$279,2,FALSE)</f>
        <v>#N/A</v>
      </c>
      <c r="Q1813" s="5"/>
      <c r="R1813" s="3"/>
      <c r="U1813" s="16"/>
      <c r="V1813" s="2"/>
      <c r="W1813" s="5"/>
      <c r="AB1813" s="3"/>
      <c r="AC1813" s="2"/>
      <c r="AD1813" s="2"/>
    </row>
    <row r="1814" spans="1:30">
      <c r="A1814" s="5">
        <v>34558.565000000002</v>
      </c>
      <c r="B1814" s="3">
        <v>-1101.8051760000001</v>
      </c>
      <c r="F1814" s="2">
        <v>-122.03691999999999</v>
      </c>
      <c r="G1814" s="2">
        <v>36.776333000000001</v>
      </c>
      <c r="H1814" s="3">
        <v>34604.812344999998</v>
      </c>
      <c r="I1814" s="3">
        <v>237.25047000000001</v>
      </c>
      <c r="J1814">
        <v>7.1433999999999997E-2</v>
      </c>
      <c r="K1814" t="e">
        <f>VLOOKUP(A1814,Channel_xs_widths!$D$2:$E$279,2,FALSE)</f>
        <v>#N/A</v>
      </c>
      <c r="Q1814" s="5"/>
      <c r="R1814" s="3"/>
      <c r="U1814" s="16"/>
      <c r="V1814" s="2"/>
      <c r="W1814" s="5"/>
      <c r="AB1814" s="3"/>
      <c r="AC1814" s="2"/>
      <c r="AD1814" s="2"/>
    </row>
    <row r="1815" spans="1:30">
      <c r="A1815" s="5">
        <v>34586.730600000003</v>
      </c>
      <c r="B1815" s="3">
        <v>-1099.1530029999999</v>
      </c>
      <c r="F1815" s="2">
        <v>-122.037187</v>
      </c>
      <c r="G1815" s="2">
        <v>36.776198000000001</v>
      </c>
      <c r="H1815" s="3">
        <v>34633.102502000002</v>
      </c>
      <c r="I1815" s="3">
        <v>237.250677</v>
      </c>
      <c r="J1815">
        <v>8.4920999999999996E-2</v>
      </c>
      <c r="K1815" t="e">
        <f>VLOOKUP(A1815,Channel_xs_widths!$D$2:$E$279,2,FALSE)</f>
        <v>#N/A</v>
      </c>
      <c r="Q1815" s="5"/>
      <c r="R1815" s="3"/>
      <c r="U1815" s="16"/>
      <c r="V1815" s="2"/>
      <c r="W1815" s="5"/>
      <c r="AB1815" s="3"/>
      <c r="AC1815" s="2"/>
      <c r="AD1815" s="2"/>
    </row>
    <row r="1816" spans="1:30">
      <c r="A1816" s="5">
        <v>34593.7719</v>
      </c>
      <c r="B1816" s="3">
        <v>-1098.815353</v>
      </c>
      <c r="F1816" s="2">
        <v>-122.037254</v>
      </c>
      <c r="G1816" s="2">
        <v>36.776164000000001</v>
      </c>
      <c r="H1816" s="3">
        <v>34640.151988999998</v>
      </c>
      <c r="I1816" s="3">
        <v>237.25080700000001</v>
      </c>
      <c r="J1816">
        <v>6.2236E-2</v>
      </c>
      <c r="K1816" t="e">
        <f>VLOOKUP(A1816,Channel_xs_widths!$D$2:$E$279,2,FALSE)</f>
        <v>#N/A</v>
      </c>
      <c r="Q1816" s="5"/>
      <c r="R1816" s="3"/>
      <c r="U1816" s="16"/>
      <c r="V1816" s="2"/>
      <c r="W1816" s="5"/>
      <c r="AB1816" s="3"/>
      <c r="AC1816" s="2"/>
      <c r="AD1816" s="2"/>
    </row>
    <row r="1817" spans="1:30">
      <c r="A1817" s="5">
        <v>34605.507599999997</v>
      </c>
      <c r="B1817" s="3">
        <v>-1100.3216150000001</v>
      </c>
      <c r="F1817" s="2">
        <v>-122.03736499999999</v>
      </c>
      <c r="G1817" s="2">
        <v>36.776108000000001</v>
      </c>
      <c r="H1817" s="3">
        <v>34651.983923</v>
      </c>
      <c r="I1817" s="3">
        <v>237.250877</v>
      </c>
      <c r="J1817">
        <v>9.3759999999999996E-2</v>
      </c>
      <c r="K1817" t="e">
        <f>VLOOKUP(A1817,Channel_xs_widths!$D$2:$E$279,2,FALSE)</f>
        <v>#N/A</v>
      </c>
      <c r="Q1817" s="5"/>
      <c r="R1817" s="3"/>
      <c r="U1817" s="16"/>
      <c r="V1817" s="2"/>
      <c r="W1817" s="5"/>
      <c r="AB1817" s="3"/>
      <c r="AC1817" s="2"/>
      <c r="AD1817" s="2"/>
    </row>
    <row r="1818" spans="1:30">
      <c r="A1818" s="5">
        <v>34627.835599999999</v>
      </c>
      <c r="B1818" s="3">
        <v>-1102.009155</v>
      </c>
      <c r="F1818" s="2">
        <v>-122.037476</v>
      </c>
      <c r="G1818" s="2">
        <v>36.775928</v>
      </c>
      <c r="H1818" s="3">
        <v>34674.375615999998</v>
      </c>
      <c r="I1818" s="3">
        <v>205.84032400000001</v>
      </c>
      <c r="J1818">
        <v>0.11991599999999999</v>
      </c>
      <c r="K1818" t="e">
        <f>VLOOKUP(A1818,Channel_xs_widths!$D$2:$E$279,2,FALSE)</f>
        <v>#N/A</v>
      </c>
      <c r="Q1818" s="5"/>
      <c r="R1818" s="3"/>
      <c r="U1818" s="16"/>
      <c r="V1818" s="2"/>
      <c r="W1818" s="5"/>
      <c r="AB1818" s="3"/>
      <c r="AC1818" s="2"/>
      <c r="AD1818" s="2"/>
    </row>
    <row r="1819" spans="1:30">
      <c r="A1819" s="5">
        <v>34650.1636</v>
      </c>
      <c r="B1819" s="3">
        <v>-1105.6765949999999</v>
      </c>
      <c r="F1819" s="2">
        <v>-122.037588</v>
      </c>
      <c r="G1819" s="2">
        <v>36.775747000000003</v>
      </c>
      <c r="H1819" s="3">
        <v>34697.002826999997</v>
      </c>
      <c r="I1819" s="3">
        <v>205.84044700000001</v>
      </c>
      <c r="J1819">
        <v>0.148425</v>
      </c>
      <c r="K1819" t="e">
        <f>VLOOKUP(A1819,Channel_xs_widths!$D$2:$E$279,2,FALSE)</f>
        <v>#N/A</v>
      </c>
      <c r="Q1819" s="5"/>
      <c r="R1819" s="3"/>
      <c r="U1819" s="16"/>
      <c r="V1819" s="2"/>
      <c r="W1819" s="5"/>
      <c r="AB1819" s="3"/>
      <c r="AC1819" s="2"/>
      <c r="AD1819" s="2"/>
    </row>
    <row r="1820" spans="1:30">
      <c r="A1820" s="5">
        <v>34661.327700000002</v>
      </c>
      <c r="B1820" s="3">
        <v>-1106.980204</v>
      </c>
      <c r="F1820" s="2">
        <v>-122.037643</v>
      </c>
      <c r="G1820" s="2">
        <v>36.775657000000002</v>
      </c>
      <c r="H1820" s="3">
        <v>34708.242694</v>
      </c>
      <c r="I1820" s="3">
        <v>205.84054</v>
      </c>
      <c r="J1820">
        <v>6.3483999999999999E-2</v>
      </c>
      <c r="K1820" t="e">
        <f>VLOOKUP(A1820,Channel_xs_widths!$D$2:$E$279,2,FALSE)</f>
        <v>#N/A</v>
      </c>
      <c r="Q1820" s="5"/>
      <c r="R1820" s="3"/>
      <c r="U1820" s="16"/>
      <c r="V1820" s="2"/>
      <c r="W1820" s="5"/>
      <c r="AB1820" s="3"/>
      <c r="AC1820" s="2"/>
      <c r="AD1820" s="2"/>
    </row>
    <row r="1821" spans="1:30">
      <c r="A1821" s="5">
        <v>34672.491699999999</v>
      </c>
      <c r="B1821" s="3">
        <v>-1107.0940760000001</v>
      </c>
      <c r="F1821" s="2">
        <v>-122.037699</v>
      </c>
      <c r="G1821" s="2">
        <v>36.775567000000002</v>
      </c>
      <c r="H1821" s="3">
        <v>34719.407292000004</v>
      </c>
      <c r="I1821" s="3">
        <v>205.84060099999999</v>
      </c>
      <c r="J1821">
        <v>1.6587000000000001E-2</v>
      </c>
      <c r="K1821" t="e">
        <f>VLOOKUP(A1821,Channel_xs_widths!$D$2:$E$279,2,FALSE)</f>
        <v>#N/A</v>
      </c>
      <c r="Q1821" s="5"/>
      <c r="R1821" s="3"/>
      <c r="U1821" s="16"/>
      <c r="V1821" s="2"/>
      <c r="W1821" s="5"/>
      <c r="AB1821" s="3"/>
      <c r="AC1821" s="2"/>
      <c r="AD1821" s="2"/>
    </row>
    <row r="1822" spans="1:30">
      <c r="A1822" s="5">
        <v>34692.488299999997</v>
      </c>
      <c r="B1822" s="3">
        <v>-1107.4970699999999</v>
      </c>
      <c r="F1822" s="2">
        <v>-122.037699</v>
      </c>
      <c r="G1822" s="2">
        <v>36.775387000000002</v>
      </c>
      <c r="H1822" s="3">
        <v>34739.407928000001</v>
      </c>
      <c r="I1822" s="3">
        <v>179.42385400000001</v>
      </c>
      <c r="J1822">
        <v>3.7157000000000003E-2</v>
      </c>
      <c r="K1822" t="e">
        <f>VLOOKUP(A1822,Channel_xs_widths!$D$2:$E$279,2,FALSE)</f>
        <v>#N/A</v>
      </c>
      <c r="Q1822" s="5"/>
      <c r="R1822" s="3"/>
      <c r="U1822" s="16"/>
      <c r="V1822" s="2"/>
      <c r="W1822" s="5"/>
      <c r="AB1822" s="3"/>
      <c r="AC1822" s="2"/>
      <c r="AD1822" s="2"/>
    </row>
    <row r="1823" spans="1:30">
      <c r="A1823" s="5">
        <v>34722.483099999998</v>
      </c>
      <c r="B1823" s="3">
        <v>-1108.9516189999999</v>
      </c>
      <c r="F1823" s="2">
        <v>-122.037699</v>
      </c>
      <c r="G1823" s="2">
        <v>36.775115999999997</v>
      </c>
      <c r="H1823" s="3">
        <v>34769.438038</v>
      </c>
      <c r="I1823" s="3">
        <v>179.423857</v>
      </c>
      <c r="J1823">
        <v>4.0106999999999997E-2</v>
      </c>
      <c r="K1823" t="e">
        <f>VLOOKUP(A1823,Channel_xs_widths!$D$2:$E$279,2,FALSE)</f>
        <v>#N/A</v>
      </c>
      <c r="Q1823" s="5"/>
      <c r="R1823" s="3"/>
      <c r="U1823" s="16"/>
      <c r="V1823" s="2"/>
      <c r="W1823" s="5"/>
      <c r="AB1823" s="3"/>
      <c r="AC1823" s="2"/>
      <c r="AD1823" s="2"/>
    </row>
    <row r="1824" spans="1:30">
      <c r="A1824" s="5">
        <v>34732.481399999997</v>
      </c>
      <c r="B1824" s="3">
        <v>-1109.1010739999999</v>
      </c>
      <c r="F1824" s="2">
        <v>-122.037699</v>
      </c>
      <c r="G1824" s="2">
        <v>36.775025999999997</v>
      </c>
      <c r="H1824" s="3">
        <v>34779.437442000002</v>
      </c>
      <c r="I1824" s="3">
        <v>179.42385899999999</v>
      </c>
      <c r="J1824">
        <v>1.7933000000000001E-2</v>
      </c>
      <c r="K1824">
        <f>VLOOKUP(A1824,Channel_xs_widths!$D$2:$E$279,2,FALSE)</f>
        <v>391.57586418199998</v>
      </c>
      <c r="Q1824" s="5"/>
      <c r="R1824" s="3"/>
      <c r="U1824" s="16"/>
      <c r="V1824" s="2"/>
      <c r="W1824" s="5"/>
      <c r="AB1824" s="3"/>
      <c r="AC1824" s="2"/>
      <c r="AD1824" s="2"/>
    </row>
    <row r="1825" spans="1:30">
      <c r="A1825" s="5">
        <v>34754.809500000003</v>
      </c>
      <c r="B1825" s="3">
        <v>-1109.5313309999999</v>
      </c>
      <c r="F1825" s="2">
        <v>-122.03780999999999</v>
      </c>
      <c r="G1825" s="2">
        <v>36.774845999999997</v>
      </c>
      <c r="H1825" s="3">
        <v>34801.769656999997</v>
      </c>
      <c r="I1825" s="3">
        <v>205.84086300000001</v>
      </c>
      <c r="J1825">
        <v>3.2577000000000002E-2</v>
      </c>
      <c r="K1825" t="e">
        <f>VLOOKUP(A1825,Channel_xs_widths!$D$2:$E$279,2,FALSE)</f>
        <v>#N/A</v>
      </c>
      <c r="Q1825" s="5"/>
      <c r="R1825" s="3"/>
      <c r="U1825" s="16"/>
      <c r="V1825" s="2"/>
      <c r="W1825" s="5"/>
      <c r="AB1825" s="3"/>
      <c r="AC1825" s="2"/>
      <c r="AD1825" s="2"/>
    </row>
    <row r="1826" spans="1:30">
      <c r="A1826" s="5">
        <v>34777.137600000002</v>
      </c>
      <c r="B1826" s="3">
        <v>-1110.5558269999999</v>
      </c>
      <c r="F1826" s="2">
        <v>-122.03792199999999</v>
      </c>
      <c r="G1826" s="2">
        <v>36.774666000000003</v>
      </c>
      <c r="H1826" s="3">
        <v>34824.121228000004</v>
      </c>
      <c r="I1826" s="3">
        <v>205.84098700000001</v>
      </c>
      <c r="J1826">
        <v>4.3899000000000001E-2</v>
      </c>
      <c r="K1826" t="e">
        <f>VLOOKUP(A1826,Channel_xs_widths!$D$2:$E$279,2,FALSE)</f>
        <v>#N/A</v>
      </c>
      <c r="Q1826" s="5"/>
      <c r="R1826" s="3"/>
      <c r="U1826" s="16"/>
      <c r="V1826" s="2"/>
      <c r="W1826" s="5"/>
      <c r="AB1826" s="3"/>
      <c r="AC1826" s="2"/>
      <c r="AD1826" s="2"/>
    </row>
    <row r="1827" spans="1:30">
      <c r="A1827" s="5">
        <v>34788.301599999999</v>
      </c>
      <c r="B1827" s="3">
        <v>-1111.001587</v>
      </c>
      <c r="F1827" s="2">
        <v>-122.037977</v>
      </c>
      <c r="G1827" s="2">
        <v>36.774576000000003</v>
      </c>
      <c r="H1827" s="3">
        <v>34835.294167</v>
      </c>
      <c r="I1827" s="3">
        <v>205.84107900000001</v>
      </c>
      <c r="J1827">
        <v>4.0106999999999997E-2</v>
      </c>
      <c r="K1827" t="e">
        <f>VLOOKUP(A1827,Channel_xs_widths!$D$2:$E$279,2,FALSE)</f>
        <v>#N/A</v>
      </c>
      <c r="Q1827" s="5"/>
      <c r="R1827" s="3"/>
      <c r="U1827" s="16"/>
      <c r="V1827" s="2"/>
      <c r="W1827" s="5"/>
      <c r="AB1827" s="3"/>
      <c r="AC1827" s="2"/>
      <c r="AD1827" s="2"/>
    </row>
    <row r="1828" spans="1:30">
      <c r="A1828" s="5">
        <v>34799.465600000003</v>
      </c>
      <c r="B1828" s="3">
        <v>-1111.451335</v>
      </c>
      <c r="F1828" s="2">
        <v>-122.038033</v>
      </c>
      <c r="G1828" s="2">
        <v>36.774486000000003</v>
      </c>
      <c r="H1828" s="3">
        <v>34846.467268</v>
      </c>
      <c r="I1828" s="3">
        <v>205.84114099999999</v>
      </c>
      <c r="J1828">
        <v>1.8563E-2</v>
      </c>
      <c r="K1828" t="e">
        <f>VLOOKUP(A1828,Channel_xs_widths!$D$2:$E$279,2,FALSE)</f>
        <v>#N/A</v>
      </c>
      <c r="Q1828" s="5"/>
      <c r="R1828" s="3"/>
      <c r="U1828" s="16"/>
      <c r="V1828" s="2"/>
      <c r="W1828" s="5"/>
      <c r="AB1828" s="3"/>
      <c r="AC1828" s="2"/>
      <c r="AD1828" s="2"/>
    </row>
    <row r="1829" spans="1:30">
      <c r="A1829" s="5">
        <v>34822.384899999997</v>
      </c>
      <c r="B1829" s="3">
        <v>-1111.63426</v>
      </c>
      <c r="F1829" s="2">
        <v>-122.038256</v>
      </c>
      <c r="G1829" s="2">
        <v>36.774383</v>
      </c>
      <c r="H1829" s="3">
        <v>34869.387237000003</v>
      </c>
      <c r="I1829" s="3">
        <v>239.51937100000001</v>
      </c>
      <c r="J1829">
        <v>1.7920999999999999E-2</v>
      </c>
      <c r="K1829" t="e">
        <f>VLOOKUP(A1829,Channel_xs_widths!$D$2:$E$279,2,FALSE)</f>
        <v>#N/A</v>
      </c>
      <c r="Q1829" s="5"/>
      <c r="R1829" s="3"/>
      <c r="U1829" s="16"/>
      <c r="V1829" s="2"/>
      <c r="W1829" s="5"/>
      <c r="AB1829" s="3"/>
      <c r="AC1829" s="2"/>
      <c r="AD1829" s="2"/>
    </row>
    <row r="1830" spans="1:30">
      <c r="A1830" s="5">
        <v>34839.5743</v>
      </c>
      <c r="B1830" s="3">
        <v>-1112.1701049999999</v>
      </c>
      <c r="F1830" s="2">
        <v>-122.03842299999999</v>
      </c>
      <c r="G1830" s="2">
        <v>36.774304999999998</v>
      </c>
      <c r="H1830" s="3">
        <v>34886.585032000003</v>
      </c>
      <c r="I1830" s="3">
        <v>239.51951800000001</v>
      </c>
      <c r="J1830">
        <v>2.5423000000000001E-2</v>
      </c>
      <c r="K1830" t="e">
        <f>VLOOKUP(A1830,Channel_xs_widths!$D$2:$E$279,2,FALSE)</f>
        <v>#N/A</v>
      </c>
      <c r="Q1830" s="5"/>
      <c r="R1830" s="3"/>
      <c r="U1830" s="16"/>
      <c r="V1830" s="2"/>
      <c r="W1830" s="5"/>
      <c r="AB1830" s="3"/>
      <c r="AC1830" s="2"/>
      <c r="AD1830" s="2"/>
    </row>
    <row r="1831" spans="1:30">
      <c r="A1831" s="5">
        <v>34856.763800000001</v>
      </c>
      <c r="B1831" s="3">
        <v>-1112.508266</v>
      </c>
      <c r="F1831" s="2">
        <v>-122.03859</v>
      </c>
      <c r="G1831" s="2">
        <v>36.774228000000001</v>
      </c>
      <c r="H1831" s="3">
        <v>34903.777814000001</v>
      </c>
      <c r="I1831" s="3">
        <v>239.519644</v>
      </c>
      <c r="J1831">
        <v>1.0437E-2</v>
      </c>
      <c r="K1831" t="e">
        <f>VLOOKUP(A1831,Channel_xs_widths!$D$2:$E$279,2,FALSE)</f>
        <v>#N/A</v>
      </c>
      <c r="Q1831" s="5"/>
      <c r="R1831" s="3"/>
      <c r="U1831" s="16"/>
      <c r="V1831" s="2"/>
      <c r="W1831" s="5"/>
      <c r="AB1831" s="3"/>
      <c r="AC1831" s="2"/>
      <c r="AD1831" s="2"/>
    </row>
    <row r="1832" spans="1:30">
      <c r="A1832" s="5">
        <v>34879.683100000002</v>
      </c>
      <c r="B1832" s="3">
        <v>-1112.588704</v>
      </c>
      <c r="F1832" s="2">
        <v>-122.03881199999999</v>
      </c>
      <c r="G1832" s="2">
        <v>36.774124999999998</v>
      </c>
      <c r="H1832" s="3">
        <v>34926.697249999997</v>
      </c>
      <c r="I1832" s="3">
        <v>239.519792</v>
      </c>
      <c r="J1832">
        <v>1.5879000000000001E-2</v>
      </c>
      <c r="K1832" t="e">
        <f>VLOOKUP(A1832,Channel_xs_widths!$D$2:$E$279,2,FALSE)</f>
        <v>#N/A</v>
      </c>
      <c r="Q1832" s="5"/>
      <c r="R1832" s="3"/>
      <c r="U1832" s="16"/>
      <c r="V1832" s="2"/>
      <c r="W1832" s="5"/>
      <c r="AB1832" s="3"/>
      <c r="AC1832" s="2"/>
      <c r="AD1832" s="2"/>
    </row>
    <row r="1833" spans="1:30">
      <c r="A1833" s="5">
        <v>34891.4522</v>
      </c>
      <c r="B1833" s="3">
        <v>-1113.0590669999999</v>
      </c>
      <c r="F1833" s="2">
        <v>-122.038882</v>
      </c>
      <c r="G1833" s="2">
        <v>36.774034999999998</v>
      </c>
      <c r="H1833" s="3">
        <v>34938.475811999997</v>
      </c>
      <c r="I1833" s="3">
        <v>211.26376099999999</v>
      </c>
      <c r="J1833">
        <v>2.8274000000000001E-2</v>
      </c>
      <c r="K1833" t="e">
        <f>VLOOKUP(A1833,Channel_xs_widths!$D$2:$E$279,2,FALSE)</f>
        <v>#N/A</v>
      </c>
      <c r="Q1833" s="5"/>
      <c r="R1833" s="3"/>
      <c r="U1833" s="16"/>
      <c r="V1833" s="2"/>
      <c r="W1833" s="5"/>
      <c r="AB1833" s="3"/>
      <c r="AC1833" s="2"/>
      <c r="AD1833" s="2"/>
    </row>
    <row r="1834" spans="1:30">
      <c r="A1834" s="5">
        <v>34898.513700000003</v>
      </c>
      <c r="B1834" s="3">
        <v>-1113.121118</v>
      </c>
      <c r="F1834" s="2">
        <v>-122.038923</v>
      </c>
      <c r="G1834" s="2">
        <v>36.773980999999999</v>
      </c>
      <c r="H1834" s="3">
        <v>34945.537586999999</v>
      </c>
      <c r="I1834" s="3">
        <v>211.26382000000001</v>
      </c>
      <c r="J1834">
        <v>2.8465000000000001E-2</v>
      </c>
      <c r="K1834" t="e">
        <f>VLOOKUP(A1834,Channel_xs_widths!$D$2:$E$279,2,FALSE)</f>
        <v>#N/A</v>
      </c>
      <c r="Q1834" s="5"/>
      <c r="R1834" s="3"/>
      <c r="U1834" s="16"/>
      <c r="V1834" s="2"/>
      <c r="W1834" s="5"/>
      <c r="AB1834" s="3"/>
      <c r="AC1834" s="2"/>
      <c r="AD1834" s="2"/>
    </row>
    <row r="1835" spans="1:30">
      <c r="A1835" s="5">
        <v>34926.7598</v>
      </c>
      <c r="B1835" s="3">
        <v>-1114.064087</v>
      </c>
      <c r="F1835" s="2">
        <v>-122.03909</v>
      </c>
      <c r="G1835" s="2">
        <v>36.773764999999997</v>
      </c>
      <c r="H1835" s="3">
        <v>34973.799342999999</v>
      </c>
      <c r="I1835" s="3">
        <v>211.26392999999999</v>
      </c>
      <c r="J1835">
        <v>3.0224000000000001E-2</v>
      </c>
      <c r="K1835">
        <f>VLOOKUP(A1835,Channel_xs_widths!$D$2:$E$279,2,FALSE)</f>
        <v>378.21464822399997</v>
      </c>
      <c r="Q1835" s="5"/>
      <c r="R1835" s="3"/>
      <c r="U1835" s="16"/>
      <c r="V1835" s="2"/>
      <c r="W1835" s="5"/>
      <c r="AB1835" s="3"/>
      <c r="AC1835" s="2"/>
      <c r="AD1835" s="2"/>
    </row>
    <row r="1836" spans="1:30">
      <c r="A1836" s="5">
        <v>34955.005799999999</v>
      </c>
      <c r="B1836" s="3">
        <v>-1114.82854</v>
      </c>
      <c r="F1836" s="2">
        <v>-122.03925700000001</v>
      </c>
      <c r="G1836" s="2">
        <v>36.773547999999998</v>
      </c>
      <c r="H1836" s="3">
        <v>35002.055725999999</v>
      </c>
      <c r="I1836" s="3">
        <v>211.264106</v>
      </c>
      <c r="J1836">
        <v>2.6813E-2</v>
      </c>
      <c r="K1836" t="e">
        <f>VLOOKUP(A1836,Channel_xs_widths!$D$2:$E$279,2,FALSE)</f>
        <v>#N/A</v>
      </c>
      <c r="Q1836" s="5"/>
      <c r="R1836" s="3"/>
      <c r="U1836" s="16"/>
      <c r="V1836" s="2"/>
      <c r="W1836" s="5"/>
      <c r="AB1836" s="3"/>
      <c r="AC1836" s="2"/>
      <c r="AD1836" s="2"/>
    </row>
    <row r="1837" spans="1:30">
      <c r="A1837" s="5">
        <v>34962.067300000002</v>
      </c>
      <c r="B1837" s="3">
        <v>-1115.010788</v>
      </c>
      <c r="F1837" s="2">
        <v>-122.039299</v>
      </c>
      <c r="G1837" s="2">
        <v>36.773493999999999</v>
      </c>
      <c r="H1837" s="3">
        <v>35009.119591000002</v>
      </c>
      <c r="I1837" s="3">
        <v>211.264216</v>
      </c>
      <c r="J1837">
        <v>1.6140999999999999E-2</v>
      </c>
      <c r="K1837" t="e">
        <f>VLOOKUP(A1837,Channel_xs_widths!$D$2:$E$279,2,FALSE)</f>
        <v>#N/A</v>
      </c>
      <c r="Q1837" s="5"/>
      <c r="R1837" s="3"/>
      <c r="U1837" s="16"/>
      <c r="V1837" s="2"/>
      <c r="W1837" s="5"/>
      <c r="AB1837" s="3"/>
      <c r="AC1837" s="2"/>
      <c r="AD1837" s="2"/>
    </row>
    <row r="1838" spans="1:30">
      <c r="A1838" s="5">
        <v>34973.836499999998</v>
      </c>
      <c r="B1838" s="3">
        <v>-1115.1324870000001</v>
      </c>
      <c r="F1838" s="2">
        <v>-122.03936899999999</v>
      </c>
      <c r="G1838" s="2">
        <v>36.773403999999999</v>
      </c>
      <c r="H1838" s="3">
        <v>35020.889411999997</v>
      </c>
      <c r="I1838" s="3">
        <v>211.264274</v>
      </c>
      <c r="J1838">
        <v>4.4671000000000002E-2</v>
      </c>
      <c r="K1838" t="e">
        <f>VLOOKUP(A1838,Channel_xs_widths!$D$2:$E$279,2,FALSE)</f>
        <v>#N/A</v>
      </c>
      <c r="Q1838" s="5"/>
      <c r="R1838" s="3"/>
      <c r="U1838" s="16"/>
      <c r="V1838" s="2"/>
      <c r="W1838" s="5"/>
      <c r="AB1838" s="3"/>
      <c r="AC1838" s="2"/>
      <c r="AD1838" s="2"/>
    </row>
    <row r="1839" spans="1:30">
      <c r="A1839" s="5">
        <v>34996.831200000001</v>
      </c>
      <c r="B1839" s="3">
        <v>-1116.563721</v>
      </c>
      <c r="F1839" s="2">
        <v>-122.039496</v>
      </c>
      <c r="G1839" s="2">
        <v>36.773223999999999</v>
      </c>
      <c r="H1839" s="3">
        <v>35043.928597999999</v>
      </c>
      <c r="I1839" s="3">
        <v>209.010806</v>
      </c>
      <c r="J1839">
        <v>3.8901999999999999E-2</v>
      </c>
      <c r="K1839" t="e">
        <f>VLOOKUP(A1839,Channel_xs_widths!$D$2:$E$279,2,FALSE)</f>
        <v>#N/A</v>
      </c>
      <c r="Q1839" s="5"/>
      <c r="R1839" s="3"/>
      <c r="U1839" s="16"/>
      <c r="V1839" s="2"/>
      <c r="W1839" s="5"/>
      <c r="AB1839" s="3"/>
      <c r="AC1839" s="2"/>
      <c r="AD1839" s="2"/>
    </row>
    <row r="1840" spans="1:30">
      <c r="A1840" s="5">
        <v>35014.0772</v>
      </c>
      <c r="B1840" s="3">
        <v>-1116.6979369999999</v>
      </c>
      <c r="F1840" s="2">
        <v>-122.039591</v>
      </c>
      <c r="G1840" s="2">
        <v>36.773088999999999</v>
      </c>
      <c r="H1840" s="3">
        <v>35061.175144000001</v>
      </c>
      <c r="I1840" s="3">
        <v>209.01092600000001</v>
      </c>
      <c r="J1840">
        <v>2.7893999999999999E-2</v>
      </c>
      <c r="K1840" t="e">
        <f>VLOOKUP(A1840,Channel_xs_widths!$D$2:$E$279,2,FALSE)</f>
        <v>#N/A</v>
      </c>
      <c r="Q1840" s="5"/>
      <c r="R1840" s="3"/>
      <c r="U1840" s="16"/>
      <c r="V1840" s="2"/>
      <c r="W1840" s="5"/>
      <c r="AB1840" s="3"/>
      <c r="AC1840" s="2"/>
      <c r="AD1840" s="2"/>
    </row>
    <row r="1841" spans="1:30">
      <c r="A1841" s="5">
        <v>35031.323299999996</v>
      </c>
      <c r="B1841" s="3">
        <v>-1117.5258269999999</v>
      </c>
      <c r="F1841" s="2">
        <v>-122.039687</v>
      </c>
      <c r="G1841" s="2">
        <v>36.772953000000001</v>
      </c>
      <c r="H1841" s="3">
        <v>35078.441035000003</v>
      </c>
      <c r="I1841" s="3">
        <v>209.01102900000001</v>
      </c>
      <c r="J1841">
        <v>7.8917000000000001E-2</v>
      </c>
      <c r="K1841" t="e">
        <f>VLOOKUP(A1841,Channel_xs_widths!$D$2:$E$279,2,FALSE)</f>
        <v>#N/A</v>
      </c>
      <c r="Q1841" s="5"/>
      <c r="R1841" s="3"/>
      <c r="U1841" s="16"/>
      <c r="V1841" s="2"/>
      <c r="W1841" s="5"/>
      <c r="AB1841" s="3"/>
      <c r="AC1841" s="2"/>
      <c r="AD1841" s="2"/>
    </row>
    <row r="1842" spans="1:30">
      <c r="A1842" s="5">
        <v>35054.317999999999</v>
      </c>
      <c r="B1842" s="3">
        <v>-1119.873617</v>
      </c>
      <c r="F1842" s="2">
        <v>-122.03981400000001</v>
      </c>
      <c r="G1842" s="2">
        <v>36.772773000000001</v>
      </c>
      <c r="H1842" s="3">
        <v>35101.555299</v>
      </c>
      <c r="I1842" s="3">
        <v>209.01114899999999</v>
      </c>
      <c r="J1842">
        <v>8.3452999999999999E-2</v>
      </c>
      <c r="K1842" t="e">
        <f>VLOOKUP(A1842,Channel_xs_widths!$D$2:$E$279,2,FALSE)</f>
        <v>#N/A</v>
      </c>
      <c r="Q1842" s="5"/>
      <c r="R1842" s="3"/>
      <c r="U1842" s="16"/>
      <c r="V1842" s="2"/>
      <c r="W1842" s="5"/>
      <c r="AB1842" s="3"/>
      <c r="AC1842" s="2"/>
      <c r="AD1842" s="2"/>
    </row>
    <row r="1843" spans="1:30">
      <c r="A1843" s="5">
        <v>35064.6201</v>
      </c>
      <c r="B1843" s="3">
        <v>-1120.304535</v>
      </c>
      <c r="F1843" s="2">
        <v>-122.03984199999999</v>
      </c>
      <c r="G1843" s="2">
        <v>36.772683000000001</v>
      </c>
      <c r="H1843" s="3">
        <v>35111.866414999997</v>
      </c>
      <c r="I1843" s="3">
        <v>193.37477000000001</v>
      </c>
      <c r="J1843">
        <v>0.110017</v>
      </c>
      <c r="K1843" t="e">
        <f>VLOOKUP(A1843,Channel_xs_widths!$D$2:$E$279,2,FALSE)</f>
        <v>#N/A</v>
      </c>
      <c r="Q1843" s="5"/>
      <c r="R1843" s="3"/>
      <c r="U1843" s="16"/>
      <c r="V1843" s="2"/>
      <c r="W1843" s="5"/>
      <c r="AB1843" s="3"/>
      <c r="AC1843" s="2"/>
      <c r="AD1843" s="2"/>
    </row>
    <row r="1844" spans="1:30">
      <c r="A1844" s="5">
        <v>35095.526400000002</v>
      </c>
      <c r="B1844" s="3">
        <v>-1124.4072269999999</v>
      </c>
      <c r="F1844" s="2">
        <v>-122.039925</v>
      </c>
      <c r="G1844" s="2">
        <v>36.772413</v>
      </c>
      <c r="H1844" s="3">
        <v>35143.043858999998</v>
      </c>
      <c r="I1844" s="3">
        <v>193.37483800000001</v>
      </c>
      <c r="J1844">
        <v>0.132746</v>
      </c>
      <c r="K1844" t="e">
        <f>VLOOKUP(A1844,Channel_xs_widths!$D$2:$E$279,2,FALSE)</f>
        <v>#N/A</v>
      </c>
      <c r="Q1844" s="5"/>
      <c r="R1844" s="3"/>
      <c r="U1844" s="16"/>
      <c r="V1844" s="2"/>
      <c r="W1844" s="5"/>
      <c r="AB1844" s="3"/>
      <c r="AC1844" s="2"/>
      <c r="AD1844" s="2"/>
    </row>
    <row r="1845" spans="1:30">
      <c r="A1845" s="5">
        <v>35095.526400000002</v>
      </c>
      <c r="B1845" s="3">
        <v>-1124.4072269999999</v>
      </c>
      <c r="F1845" s="2">
        <v>-122.039925</v>
      </c>
      <c r="G1845" s="2">
        <v>36.772413</v>
      </c>
      <c r="H1845" s="3">
        <v>35143.043858999998</v>
      </c>
      <c r="I1845" s="3">
        <v>177.94235399999999</v>
      </c>
      <c r="J1845">
        <v>4.0635999999999999E-2</v>
      </c>
      <c r="K1845" t="e">
        <f>VLOOKUP(A1845,Channel_xs_widths!$D$2:$E$279,2,FALSE)</f>
        <v>#N/A</v>
      </c>
      <c r="Q1845" s="5"/>
      <c r="R1845" s="3"/>
      <c r="U1845" s="16"/>
      <c r="V1845" s="2"/>
      <c r="W1845" s="5"/>
      <c r="AB1845" s="3"/>
      <c r="AC1845" s="2"/>
      <c r="AD1845" s="2"/>
    </row>
    <row r="1846" spans="1:30">
      <c r="A1846" s="5">
        <v>35126.432699999998</v>
      </c>
      <c r="B1846" s="3">
        <v>-1125.663147</v>
      </c>
      <c r="F1846" s="2">
        <v>-122.040009</v>
      </c>
      <c r="G1846" s="2">
        <v>36.772142000000002</v>
      </c>
      <c r="H1846" s="3">
        <v>35173.975697000002</v>
      </c>
      <c r="I1846" s="3">
        <v>193.37493900000001</v>
      </c>
      <c r="J1846">
        <v>5.5292000000000001E-2</v>
      </c>
      <c r="K1846">
        <f>VLOOKUP(A1846,Channel_xs_widths!$D$2:$E$279,2,FALSE)</f>
        <v>384.11368796599999</v>
      </c>
      <c r="Q1846" s="5"/>
      <c r="R1846" s="3"/>
      <c r="U1846" s="16"/>
      <c r="V1846" s="2"/>
      <c r="W1846" s="5"/>
      <c r="AB1846" s="3"/>
      <c r="AC1846" s="2"/>
      <c r="AD1846" s="2"/>
    </row>
    <row r="1847" spans="1:30">
      <c r="A1847" s="5">
        <v>35136.734799999998</v>
      </c>
      <c r="B1847" s="3">
        <v>-1126.68571</v>
      </c>
      <c r="F1847" s="2">
        <v>-122.040037</v>
      </c>
      <c r="G1847" s="2">
        <v>36.772052000000002</v>
      </c>
      <c r="H1847" s="3">
        <v>35184.328433000002</v>
      </c>
      <c r="I1847" s="3">
        <v>193.37500700000001</v>
      </c>
      <c r="J1847">
        <v>7.0777000000000007E-2</v>
      </c>
      <c r="K1847" t="e">
        <f>VLOOKUP(A1847,Channel_xs_widths!$D$2:$E$279,2,FALSE)</f>
        <v>#N/A</v>
      </c>
      <c r="Q1847" s="5"/>
      <c r="R1847" s="3"/>
      <c r="U1847" s="16"/>
      <c r="V1847" s="2"/>
      <c r="W1847" s="5"/>
      <c r="AB1847" s="3"/>
      <c r="AC1847" s="2"/>
      <c r="AD1847" s="2"/>
    </row>
    <row r="1848" spans="1:30">
      <c r="A1848" s="5">
        <v>35157.799599999998</v>
      </c>
      <c r="B1848" s="3">
        <v>-1127.883192</v>
      </c>
      <c r="F1848" s="2">
        <v>-122.040111</v>
      </c>
      <c r="G1848" s="2">
        <v>36.771872000000002</v>
      </c>
      <c r="H1848" s="3">
        <v>35205.427181999999</v>
      </c>
      <c r="I1848" s="3">
        <v>197.74995100000001</v>
      </c>
      <c r="J1848">
        <v>4.5741999999999998E-2</v>
      </c>
      <c r="K1848" t="e">
        <f>VLOOKUP(A1848,Channel_xs_widths!$D$2:$E$279,2,FALSE)</f>
        <v>#N/A</v>
      </c>
      <c r="Q1848" s="5"/>
      <c r="R1848" s="3"/>
      <c r="U1848" s="16"/>
      <c r="V1848" s="2"/>
      <c r="W1848" s="5"/>
      <c r="AB1848" s="3"/>
      <c r="AC1848" s="2"/>
      <c r="AD1848" s="2"/>
    </row>
    <row r="1849" spans="1:30">
      <c r="A1849" s="5">
        <v>35189.396699999998</v>
      </c>
      <c r="B1849" s="3">
        <v>-1129.094591</v>
      </c>
      <c r="F1849" s="2">
        <v>-122.040222</v>
      </c>
      <c r="G1849" s="2">
        <v>36.771602000000001</v>
      </c>
      <c r="H1849" s="3">
        <v>35237.047510999997</v>
      </c>
      <c r="I1849" s="3">
        <v>197.75005999999999</v>
      </c>
      <c r="J1849">
        <v>3.6283000000000003E-2</v>
      </c>
      <c r="K1849" t="e">
        <f>VLOOKUP(A1849,Channel_xs_widths!$D$2:$E$279,2,FALSE)</f>
        <v>#N/A</v>
      </c>
      <c r="Q1849" s="5"/>
      <c r="R1849" s="3"/>
      <c r="U1849" s="16"/>
      <c r="V1849" s="2"/>
      <c r="W1849" s="5"/>
      <c r="AB1849" s="3"/>
      <c r="AC1849" s="2"/>
      <c r="AD1849" s="2"/>
    </row>
    <row r="1850" spans="1:30">
      <c r="A1850" s="5">
        <v>35199.929100000001</v>
      </c>
      <c r="B1850" s="3">
        <v>-1129.4117839999999</v>
      </c>
      <c r="F1850" s="2">
        <v>-122.04025900000001</v>
      </c>
      <c r="G1850" s="2">
        <v>36.771512000000001</v>
      </c>
      <c r="H1850" s="3">
        <v>35247.58466</v>
      </c>
      <c r="I1850" s="3">
        <v>197.750147</v>
      </c>
      <c r="J1850">
        <v>2.1773000000000001E-2</v>
      </c>
      <c r="K1850" t="e">
        <f>VLOOKUP(A1850,Channel_xs_widths!$D$2:$E$279,2,FALSE)</f>
        <v>#N/A</v>
      </c>
      <c r="Q1850" s="5"/>
      <c r="R1850" s="3"/>
      <c r="U1850" s="16"/>
      <c r="V1850" s="2"/>
      <c r="W1850" s="5"/>
      <c r="AB1850" s="3"/>
      <c r="AC1850" s="2"/>
      <c r="AD1850" s="2"/>
    </row>
    <row r="1851" spans="1:30">
      <c r="A1851" s="5">
        <v>35220.993799999997</v>
      </c>
      <c r="B1851" s="3">
        <v>-1129.7825519999999</v>
      </c>
      <c r="F1851" s="2">
        <v>-122.040333</v>
      </c>
      <c r="G1851" s="2">
        <v>36.771331000000004</v>
      </c>
      <c r="H1851" s="3">
        <v>35268.652673999997</v>
      </c>
      <c r="I1851" s="3">
        <v>197.750213</v>
      </c>
      <c r="J1851">
        <v>4.888E-3</v>
      </c>
      <c r="K1851" t="e">
        <f>VLOOKUP(A1851,Channel_xs_widths!$D$2:$E$279,2,FALSE)</f>
        <v>#N/A</v>
      </c>
      <c r="Q1851" s="5"/>
      <c r="R1851" s="3"/>
      <c r="U1851" s="16"/>
      <c r="V1851" s="2"/>
      <c r="W1851" s="5"/>
      <c r="AB1851" s="3"/>
      <c r="AC1851" s="2"/>
      <c r="AD1851" s="2"/>
    </row>
    <row r="1852" spans="1:30">
      <c r="A1852" s="5">
        <v>35231.5262</v>
      </c>
      <c r="B1852" s="3">
        <v>-1129.566243</v>
      </c>
      <c r="F1852" s="2">
        <v>-122.04037</v>
      </c>
      <c r="G1852" s="2">
        <v>36.771241000000003</v>
      </c>
      <c r="H1852" s="3">
        <v>35279.187272000003</v>
      </c>
      <c r="I1852" s="3">
        <v>197.75027800000001</v>
      </c>
      <c r="J1852">
        <v>1.2503E-2</v>
      </c>
      <c r="K1852" t="e">
        <f>VLOOKUP(A1852,Channel_xs_widths!$D$2:$E$279,2,FALSE)</f>
        <v>#N/A</v>
      </c>
      <c r="Q1852" s="5"/>
      <c r="R1852" s="3"/>
      <c r="U1852" s="16"/>
      <c r="V1852" s="2"/>
      <c r="W1852" s="5"/>
      <c r="AB1852" s="3"/>
      <c r="AC1852" s="2"/>
      <c r="AD1852" s="2"/>
    </row>
    <row r="1853" spans="1:30">
      <c r="A1853" s="5">
        <v>35251.522799999999</v>
      </c>
      <c r="B1853" s="3">
        <v>-1129.400838</v>
      </c>
      <c r="F1853" s="2">
        <v>-122.04037</v>
      </c>
      <c r="G1853" s="2">
        <v>36.771061000000003</v>
      </c>
      <c r="H1853" s="3">
        <v>35299.184507999998</v>
      </c>
      <c r="I1853" s="3">
        <v>179.425511</v>
      </c>
      <c r="J1853">
        <v>9.221E-3</v>
      </c>
      <c r="K1853" t="e">
        <f>VLOOKUP(A1853,Channel_xs_widths!$D$2:$E$279,2,FALSE)</f>
        <v>#N/A</v>
      </c>
      <c r="Q1853" s="5"/>
      <c r="R1853" s="3"/>
      <c r="U1853" s="16"/>
      <c r="V1853" s="2"/>
      <c r="W1853" s="5"/>
      <c r="AB1853" s="3"/>
      <c r="AC1853" s="2"/>
      <c r="AD1853" s="2"/>
    </row>
    <row r="1854" spans="1:30">
      <c r="A1854" s="5">
        <v>35281.517599999999</v>
      </c>
      <c r="B1854" s="3">
        <v>-1130.0272219999999</v>
      </c>
      <c r="F1854" s="2">
        <v>-122.04037</v>
      </c>
      <c r="G1854" s="2">
        <v>36.770791000000003</v>
      </c>
      <c r="H1854" s="3">
        <v>35329.185873000002</v>
      </c>
      <c r="I1854" s="3">
        <v>179.42551399999999</v>
      </c>
      <c r="J1854">
        <v>2.4386999999999999E-2</v>
      </c>
      <c r="K1854" t="e">
        <f>VLOOKUP(A1854,Channel_xs_widths!$D$2:$E$279,2,FALSE)</f>
        <v>#N/A</v>
      </c>
      <c r="Q1854" s="5"/>
      <c r="R1854" s="3"/>
      <c r="U1854" s="16"/>
      <c r="V1854" s="2"/>
      <c r="W1854" s="5"/>
      <c r="AB1854" s="3"/>
      <c r="AC1854" s="2"/>
      <c r="AD1854" s="2"/>
    </row>
    <row r="1855" spans="1:30">
      <c r="A1855" s="5">
        <v>35311.5124</v>
      </c>
      <c r="B1855" s="3">
        <v>-1130.8638100000001</v>
      </c>
      <c r="F1855" s="2">
        <v>-122.04037</v>
      </c>
      <c r="G1855" s="2">
        <v>36.770519999999998</v>
      </c>
      <c r="H1855" s="3">
        <v>35359.192362000002</v>
      </c>
      <c r="I1855" s="3">
        <v>179.42551800000001</v>
      </c>
      <c r="J1855">
        <v>3.4481999999999999E-2</v>
      </c>
      <c r="K1855" t="e">
        <f>VLOOKUP(A1855,Channel_xs_widths!$D$2:$E$279,2,FALSE)</f>
        <v>#N/A</v>
      </c>
      <c r="Q1855" s="5"/>
      <c r="R1855" s="3"/>
      <c r="U1855" s="16"/>
      <c r="V1855" s="2"/>
      <c r="W1855" s="5"/>
      <c r="AB1855" s="3"/>
      <c r="AC1855" s="2"/>
      <c r="AD1855" s="2"/>
    </row>
    <row r="1856" spans="1:30">
      <c r="A1856" s="5">
        <v>35321.510699999999</v>
      </c>
      <c r="B1856" s="3">
        <v>-1131.40625</v>
      </c>
      <c r="F1856" s="2">
        <v>-122.04037</v>
      </c>
      <c r="G1856" s="2">
        <v>36.770429999999998</v>
      </c>
      <c r="H1856" s="3">
        <v>35369.20534</v>
      </c>
      <c r="I1856" s="3">
        <v>179.42552000000001</v>
      </c>
      <c r="J1856">
        <v>4.9697999999999999E-2</v>
      </c>
      <c r="K1856">
        <f>VLOOKUP(A1856,Channel_xs_widths!$D$2:$E$279,2,FALSE)</f>
        <v>380.54477191299998</v>
      </c>
      <c r="Q1856" s="5"/>
      <c r="R1856" s="3"/>
      <c r="U1856" s="16"/>
      <c r="V1856" s="2"/>
      <c r="W1856" s="5"/>
      <c r="AB1856" s="3"/>
      <c r="AC1856" s="2"/>
      <c r="AD1856" s="2"/>
    </row>
    <row r="1857" spans="1:30">
      <c r="A1857" s="5">
        <v>35341.6057</v>
      </c>
      <c r="B1857" s="3">
        <v>-1132.359375</v>
      </c>
      <c r="F1857" s="2">
        <v>-122.04039299999999</v>
      </c>
      <c r="G1857" s="2">
        <v>36.770249999999997</v>
      </c>
      <c r="H1857" s="3">
        <v>35389.322946</v>
      </c>
      <c r="I1857" s="3">
        <v>185.09985399999999</v>
      </c>
      <c r="J1857">
        <v>5.0522999999999998E-2</v>
      </c>
      <c r="K1857" t="e">
        <f>VLOOKUP(A1857,Channel_xs_widths!$D$2:$E$279,2,FALSE)</f>
        <v>#N/A</v>
      </c>
      <c r="Q1857" s="5"/>
      <c r="R1857" s="3"/>
      <c r="U1857" s="16"/>
      <c r="V1857" s="2"/>
      <c r="W1857" s="5"/>
      <c r="AB1857" s="3"/>
      <c r="AC1857" s="2"/>
      <c r="AD1857" s="2"/>
    </row>
    <row r="1858" spans="1:30">
      <c r="A1858" s="5">
        <v>35371.748200000002</v>
      </c>
      <c r="B1858" s="3">
        <v>-1133.944397</v>
      </c>
      <c r="F1858" s="2">
        <v>-122.040426</v>
      </c>
      <c r="G1858" s="2">
        <v>36.769978999999999</v>
      </c>
      <c r="H1858" s="3">
        <v>35419.507111999999</v>
      </c>
      <c r="I1858" s="3">
        <v>185.09988999999999</v>
      </c>
      <c r="J1858">
        <v>5.9708999999999998E-2</v>
      </c>
      <c r="K1858" t="e">
        <f>VLOOKUP(A1858,Channel_xs_widths!$D$2:$E$279,2,FALSE)</f>
        <v>#N/A</v>
      </c>
      <c r="Q1858" s="5"/>
      <c r="R1858" s="3"/>
      <c r="U1858" s="16"/>
      <c r="V1858" s="2"/>
      <c r="W1858" s="5"/>
      <c r="AB1858" s="3"/>
      <c r="AC1858" s="2"/>
      <c r="AD1858" s="2"/>
    </row>
    <row r="1859" spans="1:30">
      <c r="A1859" s="5">
        <v>35401.890700000004</v>
      </c>
      <c r="B1859" s="3">
        <v>-1135.9589599999999</v>
      </c>
      <c r="F1859" s="2">
        <v>-122.040459</v>
      </c>
      <c r="G1859" s="2">
        <v>36.769708999999999</v>
      </c>
      <c r="H1859" s="3">
        <v>35449.71688</v>
      </c>
      <c r="I1859" s="3">
        <v>185.09993399999999</v>
      </c>
      <c r="J1859">
        <v>6.9003999999999996E-2</v>
      </c>
      <c r="K1859" t="e">
        <f>VLOOKUP(A1859,Channel_xs_widths!$D$2:$E$279,2,FALSE)</f>
        <v>#N/A</v>
      </c>
      <c r="Q1859" s="5"/>
      <c r="R1859" s="3"/>
      <c r="U1859" s="16"/>
      <c r="V1859" s="2"/>
      <c r="W1859" s="5"/>
      <c r="AB1859" s="3"/>
      <c r="AC1859" s="2"/>
      <c r="AD1859" s="2"/>
    </row>
    <row r="1860" spans="1:30">
      <c r="A1860" s="5">
        <v>35421.985800000002</v>
      </c>
      <c r="B1860" s="3">
        <v>-1137.4109699999999</v>
      </c>
      <c r="F1860" s="2">
        <v>-122.040482</v>
      </c>
      <c r="G1860" s="2">
        <v>36.769528999999999</v>
      </c>
      <c r="H1860" s="3">
        <v>35469.864284000003</v>
      </c>
      <c r="I1860" s="3">
        <v>185.09997000000001</v>
      </c>
      <c r="J1860">
        <v>6.2412000000000002E-2</v>
      </c>
      <c r="K1860" t="e">
        <f>VLOOKUP(A1860,Channel_xs_widths!$D$2:$E$279,2,FALSE)</f>
        <v>#N/A</v>
      </c>
      <c r="Q1860" s="5"/>
      <c r="R1860" s="3"/>
      <c r="U1860" s="16"/>
      <c r="V1860" s="2"/>
      <c r="W1860" s="5"/>
      <c r="AB1860" s="3"/>
      <c r="AC1860" s="2"/>
      <c r="AD1860" s="2"/>
    </row>
    <row r="1861" spans="1:30">
      <c r="A1861" s="5">
        <v>35433.149899999997</v>
      </c>
      <c r="B1861" s="3">
        <v>-1137.9099120000001</v>
      </c>
      <c r="F1861" s="2">
        <v>-122.040426</v>
      </c>
      <c r="G1861" s="2">
        <v>36.769438999999998</v>
      </c>
      <c r="H1861" s="3">
        <v>35481.039604999998</v>
      </c>
      <c r="I1861" s="3">
        <v>153.00697700000001</v>
      </c>
      <c r="J1861">
        <v>5.4100000000000002E-2</v>
      </c>
      <c r="K1861" t="e">
        <f>VLOOKUP(A1861,Channel_xs_widths!$D$2:$E$279,2,FALSE)</f>
        <v>#N/A</v>
      </c>
      <c r="Q1861" s="5"/>
      <c r="R1861" s="3"/>
      <c r="U1861" s="16"/>
      <c r="V1861" s="2"/>
      <c r="W1861" s="5"/>
      <c r="AB1861" s="3"/>
      <c r="AC1861" s="2"/>
      <c r="AD1861" s="2"/>
    </row>
    <row r="1862" spans="1:30">
      <c r="A1862" s="5">
        <v>35466.642500000002</v>
      </c>
      <c r="B1862" s="3">
        <v>-1139.826904</v>
      </c>
      <c r="F1862" s="2">
        <v>-122.04025900000001</v>
      </c>
      <c r="G1862" s="2">
        <v>36.769168000000001</v>
      </c>
      <c r="H1862" s="3">
        <v>35514.586969999997</v>
      </c>
      <c r="I1862" s="3">
        <v>153.00685899999999</v>
      </c>
      <c r="J1862">
        <v>5.7236000000000002E-2</v>
      </c>
      <c r="K1862" t="e">
        <f>VLOOKUP(A1862,Channel_xs_widths!$D$2:$E$279,2,FALSE)</f>
        <v>#N/A</v>
      </c>
      <c r="Q1862" s="5"/>
      <c r="R1862" s="3"/>
      <c r="U1862" s="16"/>
      <c r="V1862" s="2"/>
      <c r="W1862" s="5"/>
      <c r="AB1862" s="3"/>
      <c r="AC1862" s="2"/>
      <c r="AD1862" s="2"/>
    </row>
    <row r="1863" spans="1:30">
      <c r="A1863" s="5">
        <v>35466.642500000002</v>
      </c>
      <c r="B1863" s="3">
        <v>-1139.826904</v>
      </c>
      <c r="F1863" s="2">
        <v>-122.04025900000001</v>
      </c>
      <c r="G1863" s="2">
        <v>36.769168000000001</v>
      </c>
      <c r="H1863" s="3">
        <v>35514.586969999997</v>
      </c>
      <c r="I1863" s="3">
        <v>177.59739099999999</v>
      </c>
      <c r="J1863">
        <v>2.4670999999999998E-2</v>
      </c>
      <c r="K1863" t="e">
        <f>VLOOKUP(A1863,Channel_xs_widths!$D$2:$E$279,2,FALSE)</f>
        <v>#N/A</v>
      </c>
      <c r="Q1863" s="5"/>
      <c r="R1863" s="3"/>
      <c r="U1863" s="16"/>
      <c r="V1863" s="2"/>
      <c r="W1863" s="5"/>
      <c r="AB1863" s="3"/>
      <c r="AC1863" s="2"/>
      <c r="AD1863" s="2"/>
    </row>
    <row r="1864" spans="1:30">
      <c r="A1864" s="5">
        <v>35488.9709</v>
      </c>
      <c r="B1864" s="3">
        <v>-1140.3777669999999</v>
      </c>
      <c r="F1864" s="2">
        <v>-122.040148</v>
      </c>
      <c r="G1864" s="2">
        <v>36.768988</v>
      </c>
      <c r="H1864" s="3">
        <v>35536.922143000003</v>
      </c>
      <c r="I1864" s="3">
        <v>153.006711</v>
      </c>
      <c r="J1864">
        <v>2.2988999999999999E-2</v>
      </c>
      <c r="K1864" t="e">
        <f>VLOOKUP(A1864,Channel_xs_widths!$D$2:$E$279,2,FALSE)</f>
        <v>#N/A</v>
      </c>
      <c r="Q1864" s="5"/>
      <c r="R1864" s="3"/>
      <c r="U1864" s="16"/>
      <c r="V1864" s="2"/>
      <c r="W1864" s="5"/>
      <c r="AB1864" s="3"/>
      <c r="AC1864" s="2"/>
      <c r="AD1864" s="2"/>
    </row>
    <row r="1865" spans="1:30">
      <c r="A1865" s="5">
        <v>35499.046000000002</v>
      </c>
      <c r="B1865" s="3">
        <v>-1140.5718380000001</v>
      </c>
      <c r="F1865" s="2">
        <v>-122.04013399999999</v>
      </c>
      <c r="G1865" s="2">
        <v>36.768898</v>
      </c>
      <c r="H1865" s="3">
        <v>35546.999108000004</v>
      </c>
      <c r="I1865" s="3">
        <v>172.34534400000001</v>
      </c>
      <c r="J1865">
        <v>2.7916E-2</v>
      </c>
      <c r="K1865" t="e">
        <f>VLOOKUP(A1865,Channel_xs_widths!$D$2:$E$279,2,FALSE)</f>
        <v>#N/A</v>
      </c>
      <c r="Q1865" s="5"/>
      <c r="R1865" s="3"/>
      <c r="U1865" s="16"/>
      <c r="V1865" s="2"/>
      <c r="W1865" s="5"/>
      <c r="AB1865" s="3"/>
      <c r="AC1865" s="2"/>
      <c r="AD1865" s="2"/>
    </row>
    <row r="1866" spans="1:30">
      <c r="A1866" s="5">
        <v>35529.271200000003</v>
      </c>
      <c r="B1866" s="3">
        <v>-1141.502808</v>
      </c>
      <c r="F1866" s="2">
        <v>-122.040092</v>
      </c>
      <c r="G1866" s="2">
        <v>36.768628</v>
      </c>
      <c r="H1866" s="3">
        <v>35577.238730999998</v>
      </c>
      <c r="I1866" s="3">
        <v>172.345313</v>
      </c>
      <c r="J1866">
        <v>6.4698000000000006E-2</v>
      </c>
      <c r="K1866">
        <f>VLOOKUP(A1866,Channel_xs_widths!$D$2:$E$279,2,FALSE)</f>
        <v>375.30184294399999</v>
      </c>
      <c r="Q1866" s="5"/>
      <c r="R1866" s="3"/>
      <c r="U1866" s="16"/>
      <c r="V1866" s="2"/>
      <c r="W1866" s="5"/>
      <c r="AB1866" s="3"/>
      <c r="AC1866" s="2"/>
      <c r="AD1866" s="2"/>
    </row>
    <row r="1867" spans="1:30">
      <c r="A1867" s="5">
        <v>35559.496500000001</v>
      </c>
      <c r="B1867" s="3">
        <v>-1144.48288</v>
      </c>
      <c r="F1867" s="2">
        <v>-122.04004999999999</v>
      </c>
      <c r="G1867" s="2">
        <v>36.768357000000002</v>
      </c>
      <c r="H1867" s="3">
        <v>35607.610574999999</v>
      </c>
      <c r="I1867" s="3">
        <v>172.34526700000001</v>
      </c>
      <c r="J1867">
        <v>7.7953999999999996E-2</v>
      </c>
      <c r="K1867" t="e">
        <f>VLOOKUP(A1867,Channel_xs_widths!$D$2:$E$279,2,FALSE)</f>
        <v>#N/A</v>
      </c>
      <c r="Q1867" s="5"/>
      <c r="R1867" s="3"/>
      <c r="U1867" s="16"/>
      <c r="V1867" s="2"/>
      <c r="W1867" s="5"/>
      <c r="AB1867" s="3"/>
      <c r="AC1867" s="2"/>
      <c r="AD1867" s="2"/>
    </row>
    <row r="1868" spans="1:30">
      <c r="A1868" s="5">
        <v>35569.571600000003</v>
      </c>
      <c r="B1868" s="3">
        <v>-1144.644368</v>
      </c>
      <c r="F1868" s="2">
        <v>-122.040037</v>
      </c>
      <c r="G1868" s="2">
        <v>36.768267000000002</v>
      </c>
      <c r="H1868" s="3">
        <v>35617.686966000001</v>
      </c>
      <c r="I1868" s="3">
        <v>172.345236</v>
      </c>
      <c r="J1868">
        <v>2.2246999999999999E-2</v>
      </c>
      <c r="K1868" t="e">
        <f>VLOOKUP(A1868,Channel_xs_widths!$D$2:$E$279,2,FALSE)</f>
        <v>#N/A</v>
      </c>
      <c r="Q1868" s="5"/>
      <c r="R1868" s="3"/>
      <c r="U1868" s="16"/>
      <c r="V1868" s="2"/>
      <c r="W1868" s="5"/>
      <c r="AB1868" s="3"/>
      <c r="AC1868" s="2"/>
      <c r="AD1868" s="2"/>
    </row>
    <row r="1869" spans="1:30">
      <c r="A1869" s="5">
        <v>35589.959199999998</v>
      </c>
      <c r="B1869" s="3">
        <v>-1145.1605959999999</v>
      </c>
      <c r="F1869" s="2">
        <v>-122.039992</v>
      </c>
      <c r="G1869" s="2">
        <v>36.768087000000001</v>
      </c>
      <c r="H1869" s="3">
        <v>35638.081076000002</v>
      </c>
      <c r="I1869" s="3">
        <v>168.185551</v>
      </c>
      <c r="J1869">
        <v>2.9094999999999999E-2</v>
      </c>
      <c r="K1869" t="e">
        <f>VLOOKUP(A1869,Channel_xs_widths!$D$2:$E$279,2,FALSE)</f>
        <v>#N/A</v>
      </c>
      <c r="Q1869" s="5"/>
      <c r="R1869" s="3"/>
      <c r="U1869" s="16"/>
      <c r="V1869" s="2"/>
      <c r="W1869" s="5"/>
      <c r="AB1869" s="3"/>
      <c r="AC1869" s="2"/>
      <c r="AD1869" s="2"/>
    </row>
    <row r="1870" spans="1:30">
      <c r="A1870" s="5">
        <v>35620.5406</v>
      </c>
      <c r="B1870" s="3">
        <v>-1146.1273189999999</v>
      </c>
      <c r="F1870" s="2">
        <v>-122.039925</v>
      </c>
      <c r="G1870" s="2">
        <v>36.767816000000003</v>
      </c>
      <c r="H1870" s="3">
        <v>35668.677717999999</v>
      </c>
      <c r="I1870" s="3">
        <v>168.18548799999999</v>
      </c>
      <c r="J1870">
        <v>3.1612000000000001E-2</v>
      </c>
      <c r="K1870" t="e">
        <f>VLOOKUP(A1870,Channel_xs_widths!$D$2:$E$279,2,FALSE)</f>
        <v>#N/A</v>
      </c>
      <c r="Q1870" s="5"/>
      <c r="R1870" s="3"/>
      <c r="U1870" s="16"/>
      <c r="V1870" s="2"/>
      <c r="W1870" s="5"/>
      <c r="AB1870" s="3"/>
      <c r="AC1870" s="2"/>
      <c r="AD1870" s="2"/>
    </row>
    <row r="1871" spans="1:30">
      <c r="A1871" s="5">
        <v>35620.5406</v>
      </c>
      <c r="B1871" s="3">
        <v>-1146.1273189999999</v>
      </c>
      <c r="F1871" s="2">
        <v>-122.039925</v>
      </c>
      <c r="G1871" s="2">
        <v>36.767816000000003</v>
      </c>
      <c r="H1871" s="3">
        <v>35668.677717999999</v>
      </c>
      <c r="I1871" s="3">
        <v>180</v>
      </c>
      <c r="J1871">
        <v>1.3220000000000001E-2</v>
      </c>
      <c r="K1871" t="e">
        <f>VLOOKUP(A1871,Channel_xs_widths!$D$2:$E$279,2,FALSE)</f>
        <v>#N/A</v>
      </c>
      <c r="Q1871" s="5"/>
      <c r="R1871" s="3"/>
      <c r="U1871" s="16"/>
      <c r="V1871" s="2"/>
      <c r="W1871" s="5"/>
      <c r="AB1871" s="3"/>
      <c r="AC1871" s="2"/>
      <c r="AD1871" s="2"/>
    </row>
    <row r="1872" spans="1:30">
      <c r="A1872" s="5">
        <v>35651.121899999998</v>
      </c>
      <c r="B1872" s="3">
        <v>-1146.531592</v>
      </c>
      <c r="F1872" s="2">
        <v>-122.039858</v>
      </c>
      <c r="G1872" s="2">
        <v>36.767546000000003</v>
      </c>
      <c r="H1872" s="3">
        <v>35699.261759000001</v>
      </c>
      <c r="I1872" s="3">
        <v>168.18541300000001</v>
      </c>
      <c r="J1872">
        <v>1.4005E-2</v>
      </c>
      <c r="K1872" t="e">
        <f>VLOOKUP(A1872,Channel_xs_widths!$D$2:$E$279,2,FALSE)</f>
        <v>#N/A</v>
      </c>
      <c r="Q1872" s="5"/>
      <c r="R1872" s="3"/>
      <c r="U1872" s="16"/>
      <c r="V1872" s="2"/>
      <c r="W1872" s="5"/>
      <c r="AB1872" s="3"/>
      <c r="AC1872" s="2"/>
      <c r="AD1872" s="2"/>
    </row>
    <row r="1873" spans="1:30">
      <c r="A1873" s="5">
        <v>35671.5095</v>
      </c>
      <c r="B1873" s="3">
        <v>-1146.841146</v>
      </c>
      <c r="F1873" s="2">
        <v>-122.03981400000001</v>
      </c>
      <c r="G1873" s="2">
        <v>36.767366000000003</v>
      </c>
      <c r="H1873" s="3">
        <v>35719.651689999999</v>
      </c>
      <c r="I1873" s="3">
        <v>168.18535</v>
      </c>
      <c r="J1873">
        <v>2.8247000000000001E-2</v>
      </c>
      <c r="K1873" t="e">
        <f>VLOOKUP(A1873,Channel_xs_widths!$D$2:$E$279,2,FALSE)</f>
        <v>#N/A</v>
      </c>
      <c r="Q1873" s="5"/>
      <c r="R1873" s="3"/>
      <c r="U1873" s="16"/>
      <c r="V1873" s="2"/>
      <c r="W1873" s="5"/>
      <c r="AB1873" s="3"/>
      <c r="AC1873" s="2"/>
      <c r="AD1873" s="2"/>
    </row>
    <row r="1874" spans="1:30">
      <c r="A1874" s="5">
        <v>35681.669600000001</v>
      </c>
      <c r="B1874" s="3">
        <v>-1147.3944759999999</v>
      </c>
      <c r="F1874" s="2">
        <v>-122.039834</v>
      </c>
      <c r="G1874" s="2">
        <v>36.767276000000003</v>
      </c>
      <c r="H1874" s="3">
        <v>35729.826873999998</v>
      </c>
      <c r="I1874" s="3">
        <v>189.66600099999999</v>
      </c>
      <c r="J1874">
        <v>5.0081000000000001E-2</v>
      </c>
      <c r="K1874" t="e">
        <f>VLOOKUP(A1874,Channel_xs_widths!$D$2:$E$279,2,FALSE)</f>
        <v>#N/A</v>
      </c>
      <c r="Q1874" s="5"/>
      <c r="R1874" s="3"/>
      <c r="U1874" s="16"/>
      <c r="V1874" s="2"/>
      <c r="W1874" s="5"/>
      <c r="AB1874" s="3"/>
      <c r="AC1874" s="2"/>
      <c r="AD1874" s="2"/>
    </row>
    <row r="1875" spans="1:30">
      <c r="A1875" s="5">
        <v>35712.15</v>
      </c>
      <c r="B1875" s="3">
        <v>-1148.876454</v>
      </c>
      <c r="F1875" s="2">
        <v>-122.039895</v>
      </c>
      <c r="G1875" s="2">
        <v>36.767004999999997</v>
      </c>
      <c r="H1875" s="3">
        <v>35760.343264000003</v>
      </c>
      <c r="I1875" s="3">
        <v>189.66605100000001</v>
      </c>
      <c r="J1875">
        <v>3.7154E-2</v>
      </c>
      <c r="K1875" t="e">
        <f>VLOOKUP(A1875,Channel_xs_widths!$D$2:$E$279,2,FALSE)</f>
        <v>#N/A</v>
      </c>
      <c r="Q1875" s="5"/>
      <c r="R1875" s="3"/>
      <c r="U1875" s="16"/>
      <c r="V1875" s="2"/>
      <c r="W1875" s="5"/>
      <c r="AB1875" s="3"/>
      <c r="AC1875" s="2"/>
      <c r="AD1875" s="2"/>
    </row>
    <row r="1876" spans="1:30">
      <c r="A1876" s="5">
        <v>35727.390200000002</v>
      </c>
      <c r="B1876" s="3">
        <v>-1149.0932009999999</v>
      </c>
      <c r="F1876" s="2">
        <v>-122.039925</v>
      </c>
      <c r="G1876" s="2">
        <v>36.766869999999997</v>
      </c>
      <c r="H1876" s="3">
        <v>35775.584997999998</v>
      </c>
      <c r="I1876" s="3">
        <v>189.66610800000001</v>
      </c>
      <c r="J1876">
        <v>1.8699999999999999E-4</v>
      </c>
      <c r="K1876">
        <f>VLOOKUP(A1876,Channel_xs_widths!$D$2:$E$279,2,FALSE)</f>
        <v>250.93414777999999</v>
      </c>
      <c r="Q1876" s="5"/>
      <c r="R1876" s="3"/>
      <c r="U1876" s="16"/>
      <c r="V1876" s="2"/>
      <c r="W1876" s="5"/>
      <c r="AB1876" s="3"/>
      <c r="AC1876" s="2"/>
      <c r="AD1876" s="2"/>
    </row>
    <row r="1877" spans="1:30">
      <c r="A1877" s="5">
        <v>35742.630400000002</v>
      </c>
      <c r="B1877" s="3">
        <v>-1148.87075</v>
      </c>
      <c r="F1877" s="2">
        <v>-122.039956</v>
      </c>
      <c r="G1877" s="2">
        <v>36.766734999999997</v>
      </c>
      <c r="H1877" s="3">
        <v>35790.826814</v>
      </c>
      <c r="I1877" s="3">
        <v>189.666146</v>
      </c>
      <c r="J1877">
        <v>7.4749999999999999E-3</v>
      </c>
      <c r="K1877" t="e">
        <f>VLOOKUP(A1877,Channel_xs_widths!$D$2:$E$279,2,FALSE)</f>
        <v>#N/A</v>
      </c>
      <c r="Q1877" s="5"/>
      <c r="R1877" s="3"/>
      <c r="U1877" s="16"/>
      <c r="V1877" s="2"/>
      <c r="W1877" s="5"/>
      <c r="AB1877" s="3"/>
      <c r="AC1877" s="2"/>
      <c r="AD1877" s="2"/>
    </row>
    <row r="1878" spans="1:30">
      <c r="A1878" s="5">
        <v>35773.110800000002</v>
      </c>
      <c r="B1878" s="3">
        <v>-1148.7514200000001</v>
      </c>
      <c r="F1878" s="2">
        <v>-122.04001599999999</v>
      </c>
      <c r="G1878" s="2">
        <v>36.766464999999997</v>
      </c>
      <c r="H1878" s="3">
        <v>35821.307435000002</v>
      </c>
      <c r="I1878" s="3">
        <v>189.666202</v>
      </c>
      <c r="J1878">
        <v>1.1514E-2</v>
      </c>
      <c r="K1878" t="e">
        <f>VLOOKUP(A1878,Channel_xs_widths!$D$2:$E$279,2,FALSE)</f>
        <v>#N/A</v>
      </c>
      <c r="Q1878" s="5"/>
      <c r="R1878" s="3"/>
      <c r="U1878" s="16"/>
      <c r="V1878" s="2"/>
      <c r="W1878" s="5"/>
      <c r="AB1878" s="3"/>
      <c r="AC1878" s="2"/>
      <c r="AD1878" s="2"/>
    </row>
    <row r="1879" spans="1:30">
      <c r="A1879" s="5">
        <v>35783.270900000003</v>
      </c>
      <c r="B1879" s="3">
        <v>-1148.402832</v>
      </c>
      <c r="F1879" s="2">
        <v>-122.040037</v>
      </c>
      <c r="G1879" s="2">
        <v>36.766373999999999</v>
      </c>
      <c r="H1879" s="3">
        <v>35831.473543</v>
      </c>
      <c r="I1879" s="3">
        <v>189.66625300000001</v>
      </c>
      <c r="J1879">
        <v>2.1208999999999999E-2</v>
      </c>
      <c r="K1879" t="e">
        <f>VLOOKUP(A1879,Channel_xs_widths!$D$2:$E$279,2,FALSE)</f>
        <v>#N/A</v>
      </c>
      <c r="Q1879" s="5"/>
      <c r="R1879" s="3"/>
      <c r="U1879" s="16"/>
      <c r="V1879" s="2"/>
      <c r="W1879" s="5"/>
      <c r="AB1879" s="3"/>
      <c r="AC1879" s="2"/>
      <c r="AD1879" s="2"/>
    </row>
    <row r="1880" spans="1:30">
      <c r="A1880" s="5">
        <v>35803.365899999997</v>
      </c>
      <c r="B1880" s="3">
        <v>-1148.109741</v>
      </c>
      <c r="F1880" s="2">
        <v>-122.040059</v>
      </c>
      <c r="G1880" s="2">
        <v>36.766193999999999</v>
      </c>
      <c r="H1880" s="3">
        <v>35851.570693000001</v>
      </c>
      <c r="I1880" s="3">
        <v>185.100009</v>
      </c>
      <c r="J1880">
        <v>1.4651000000000001E-2</v>
      </c>
      <c r="K1880" t="e">
        <f>VLOOKUP(A1880,Channel_xs_widths!$D$2:$E$279,2,FALSE)</f>
        <v>#N/A</v>
      </c>
      <c r="Q1880" s="5"/>
      <c r="R1880" s="3"/>
      <c r="U1880" s="16"/>
      <c r="V1880" s="2"/>
      <c r="W1880" s="5"/>
      <c r="AB1880" s="3"/>
      <c r="AC1880" s="2"/>
      <c r="AD1880" s="2"/>
    </row>
    <row r="1881" spans="1:30">
      <c r="A1881" s="5">
        <v>35833.508500000004</v>
      </c>
      <c r="B1881" s="3">
        <v>-1149.1388549999999</v>
      </c>
      <c r="F1881" s="2">
        <v>-122.040092</v>
      </c>
      <c r="G1881" s="2">
        <v>36.765923999999998</v>
      </c>
      <c r="H1881" s="3">
        <v>35881.730775000004</v>
      </c>
      <c r="I1881" s="3">
        <v>185.10004499999999</v>
      </c>
      <c r="J1881">
        <v>3.4412999999999999E-2</v>
      </c>
      <c r="K1881" t="e">
        <f>VLOOKUP(A1881,Channel_xs_widths!$D$2:$E$279,2,FALSE)</f>
        <v>#N/A</v>
      </c>
      <c r="Q1881" s="5"/>
      <c r="R1881" s="3"/>
      <c r="U1881" s="16"/>
      <c r="V1881" s="2"/>
      <c r="W1881" s="5"/>
      <c r="AB1881" s="3"/>
      <c r="AC1881" s="2"/>
      <c r="AD1881" s="2"/>
    </row>
    <row r="1882" spans="1:30">
      <c r="A1882" s="5">
        <v>35863.650999999998</v>
      </c>
      <c r="B1882" s="3">
        <v>-1150.1843019999999</v>
      </c>
      <c r="F1882" s="2">
        <v>-122.040126</v>
      </c>
      <c r="G1882" s="2">
        <v>36.765653</v>
      </c>
      <c r="H1882" s="3">
        <v>35911.891416999999</v>
      </c>
      <c r="I1882" s="3">
        <v>185.100089</v>
      </c>
      <c r="J1882">
        <v>4.8956E-2</v>
      </c>
      <c r="K1882" t="e">
        <f>VLOOKUP(A1882,Channel_xs_widths!$D$2:$E$279,2,FALSE)</f>
        <v>#N/A</v>
      </c>
      <c r="Q1882" s="5"/>
      <c r="R1882" s="3"/>
      <c r="U1882" s="16"/>
      <c r="V1882" s="2"/>
      <c r="W1882" s="5"/>
      <c r="AB1882" s="3"/>
      <c r="AC1882" s="2"/>
      <c r="AD1882" s="2"/>
    </row>
    <row r="1883" spans="1:30">
      <c r="A1883" s="5">
        <v>35883.745999999999</v>
      </c>
      <c r="B1883" s="3">
        <v>-1151.598307</v>
      </c>
      <c r="F1883" s="2">
        <v>-122.040148</v>
      </c>
      <c r="G1883" s="2">
        <v>36.765473</v>
      </c>
      <c r="H1883" s="3">
        <v>35932.036117000003</v>
      </c>
      <c r="I1883" s="3">
        <v>185.10012499999999</v>
      </c>
      <c r="J1883">
        <v>6.3491000000000006E-2</v>
      </c>
      <c r="K1883" t="e">
        <f>VLOOKUP(A1883,Channel_xs_widths!$D$2:$E$279,2,FALSE)</f>
        <v>#N/A</v>
      </c>
      <c r="Q1883" s="5"/>
      <c r="R1883" s="3"/>
      <c r="U1883" s="16"/>
      <c r="V1883" s="2"/>
      <c r="W1883" s="5"/>
      <c r="AB1883" s="3"/>
      <c r="AC1883" s="2"/>
      <c r="AD1883" s="2"/>
    </row>
    <row r="1884" spans="1:30">
      <c r="A1884" s="5">
        <v>35894.278400000003</v>
      </c>
      <c r="B1884" s="3">
        <v>-1152.1288790000001</v>
      </c>
      <c r="F1884" s="2">
        <v>-122.040111</v>
      </c>
      <c r="G1884" s="2">
        <v>36.765383</v>
      </c>
      <c r="H1884" s="3">
        <v>35942.581919999997</v>
      </c>
      <c r="I1884" s="3">
        <v>161.099346</v>
      </c>
      <c r="J1884">
        <v>5.2352999999999997E-2</v>
      </c>
      <c r="K1884" t="e">
        <f>VLOOKUP(A1884,Channel_xs_widths!$D$2:$E$279,2,FALSE)</f>
        <v>#N/A</v>
      </c>
      <c r="Q1884" s="5"/>
      <c r="R1884" s="3"/>
      <c r="U1884" s="16"/>
      <c r="V1884" s="2"/>
      <c r="W1884" s="5"/>
      <c r="AB1884" s="3"/>
      <c r="AC1884" s="2"/>
      <c r="AD1884" s="2"/>
    </row>
    <row r="1885" spans="1:30">
      <c r="A1885" s="5">
        <v>35925.875800000002</v>
      </c>
      <c r="B1885" s="3">
        <v>-1153.803928</v>
      </c>
      <c r="F1885" s="2">
        <v>-122.03999899999999</v>
      </c>
      <c r="G1885" s="2">
        <v>36.765112999999999</v>
      </c>
      <c r="H1885" s="3">
        <v>35974.223637000003</v>
      </c>
      <c r="I1885" s="3">
        <v>161.09926300000001</v>
      </c>
      <c r="J1885">
        <v>6.0537000000000001E-2</v>
      </c>
      <c r="K1885">
        <f>VLOOKUP(A1885,Channel_xs_widths!$D$2:$E$279,2,FALSE)</f>
        <v>226.41300731199999</v>
      </c>
      <c r="Q1885" s="5"/>
      <c r="R1885" s="3"/>
      <c r="U1885" s="16"/>
      <c r="V1885" s="2"/>
      <c r="W1885" s="5"/>
      <c r="AB1885" s="3"/>
      <c r="AC1885" s="2"/>
      <c r="AD1885" s="2"/>
    </row>
    <row r="1886" spans="1:30">
      <c r="A1886" s="5">
        <v>35946.940699999999</v>
      </c>
      <c r="B1886" s="3">
        <v>-1155.3168949999999</v>
      </c>
      <c r="F1886" s="2">
        <v>-122.039925</v>
      </c>
      <c r="G1886" s="2">
        <v>36.764932000000002</v>
      </c>
      <c r="H1886" s="3">
        <v>35995.342806000001</v>
      </c>
      <c r="I1886" s="3">
        <v>161.09916000000001</v>
      </c>
      <c r="J1886">
        <v>6.3457E-2</v>
      </c>
      <c r="K1886" t="e">
        <f>VLOOKUP(A1886,Channel_xs_widths!$D$2:$E$279,2,FALSE)</f>
        <v>#N/A</v>
      </c>
      <c r="Q1886" s="5"/>
      <c r="R1886" s="3"/>
      <c r="U1886" s="16"/>
      <c r="V1886" s="2"/>
      <c r="W1886" s="5"/>
      <c r="AB1886" s="3"/>
      <c r="AC1886" s="2"/>
      <c r="AD1886" s="2"/>
    </row>
    <row r="1887" spans="1:30">
      <c r="A1887" s="5">
        <v>35957.4732</v>
      </c>
      <c r="B1887" s="3">
        <v>-1155.8089869999999</v>
      </c>
      <c r="F1887" s="2">
        <v>-122.039888</v>
      </c>
      <c r="G1887" s="2">
        <v>36.764842000000002</v>
      </c>
      <c r="H1887" s="3">
        <v>36005.886749999998</v>
      </c>
      <c r="I1887" s="3">
        <v>161.099098</v>
      </c>
      <c r="J1887">
        <v>2.4777E-2</v>
      </c>
      <c r="K1887" t="e">
        <f>VLOOKUP(A1887,Channel_xs_widths!$D$2:$E$279,2,FALSE)</f>
        <v>#N/A</v>
      </c>
      <c r="Q1887" s="5"/>
      <c r="R1887" s="3"/>
      <c r="U1887" s="16"/>
      <c r="V1887" s="2"/>
      <c r="W1887" s="5"/>
      <c r="AB1887" s="3"/>
      <c r="AC1887" s="2"/>
      <c r="AD1887" s="2"/>
    </row>
    <row r="1888" spans="1:30">
      <c r="A1888" s="5">
        <v>35978.538099999998</v>
      </c>
      <c r="B1888" s="3">
        <v>-1156.099772</v>
      </c>
      <c r="F1888" s="2">
        <v>-122.03981400000001</v>
      </c>
      <c r="G1888" s="2">
        <v>36.764662000000001</v>
      </c>
      <c r="H1888" s="3">
        <v>36026.953669000002</v>
      </c>
      <c r="I1888" s="3">
        <v>161.09903600000001</v>
      </c>
      <c r="J1888">
        <v>1.4494E-2</v>
      </c>
      <c r="K1888" t="e">
        <f>VLOOKUP(A1888,Channel_xs_widths!$D$2:$E$279,2,FALSE)</f>
        <v>#N/A</v>
      </c>
      <c r="Q1888" s="5"/>
      <c r="R1888" s="3"/>
      <c r="U1888" s="16"/>
      <c r="V1888" s="2"/>
      <c r="W1888" s="5"/>
      <c r="AB1888" s="3"/>
      <c r="AC1888" s="2"/>
      <c r="AD1888" s="2"/>
    </row>
    <row r="1889" spans="1:30">
      <c r="A1889" s="5">
        <v>35988.6132</v>
      </c>
      <c r="B1889" s="3">
        <v>-1156.260315</v>
      </c>
      <c r="F1889" s="2">
        <v>-122.0398</v>
      </c>
      <c r="G1889" s="2">
        <v>36.764572000000001</v>
      </c>
      <c r="H1889" s="3">
        <v>36037.030046</v>
      </c>
      <c r="I1889" s="3">
        <v>172.34480300000001</v>
      </c>
      <c r="J1889">
        <v>3.0821999999999999E-2</v>
      </c>
      <c r="K1889" t="e">
        <f>VLOOKUP(A1889,Channel_xs_widths!$D$2:$E$279,2,FALSE)</f>
        <v>#N/A</v>
      </c>
      <c r="Q1889" s="5"/>
      <c r="R1889" s="3"/>
      <c r="U1889" s="16"/>
      <c r="V1889" s="2"/>
      <c r="W1889" s="5"/>
      <c r="AB1889" s="3"/>
      <c r="AC1889" s="2"/>
      <c r="AD1889" s="2"/>
    </row>
    <row r="1890" spans="1:30">
      <c r="A1890" s="5">
        <v>36018.838499999998</v>
      </c>
      <c r="B1890" s="3">
        <v>-1157.341919</v>
      </c>
      <c r="F1890" s="2">
        <v>-122.03975800000001</v>
      </c>
      <c r="G1890" s="2">
        <v>36.764302000000001</v>
      </c>
      <c r="H1890" s="3">
        <v>36067.274687999998</v>
      </c>
      <c r="I1890" s="3">
        <v>172.344773</v>
      </c>
      <c r="J1890">
        <v>2.639E-2</v>
      </c>
      <c r="K1890" t="e">
        <f>VLOOKUP(A1890,Channel_xs_widths!$D$2:$E$279,2,FALSE)</f>
        <v>#N/A</v>
      </c>
      <c r="Q1890" s="5"/>
      <c r="R1890" s="3"/>
      <c r="U1890" s="16"/>
      <c r="V1890" s="2"/>
      <c r="W1890" s="5"/>
      <c r="AB1890" s="3"/>
      <c r="AC1890" s="2"/>
      <c r="AD1890" s="2"/>
    </row>
    <row r="1891" spans="1:30">
      <c r="A1891" s="5">
        <v>36049.063800000004</v>
      </c>
      <c r="B1891" s="3">
        <v>-1157.8556209999999</v>
      </c>
      <c r="F1891" s="2">
        <v>-122.039717</v>
      </c>
      <c r="G1891" s="2">
        <v>36.764031000000003</v>
      </c>
      <c r="H1891" s="3">
        <v>36097.504348000002</v>
      </c>
      <c r="I1891" s="3">
        <v>172.34472600000001</v>
      </c>
      <c r="J1891">
        <v>1.4589E-2</v>
      </c>
      <c r="K1891" t="e">
        <f>VLOOKUP(A1891,Channel_xs_widths!$D$2:$E$279,2,FALSE)</f>
        <v>#N/A</v>
      </c>
      <c r="Q1891" s="5"/>
      <c r="R1891" s="3"/>
      <c r="U1891" s="16"/>
      <c r="V1891" s="2"/>
      <c r="W1891" s="5"/>
      <c r="AB1891" s="3"/>
      <c r="AC1891" s="2"/>
      <c r="AD1891" s="2"/>
    </row>
    <row r="1892" spans="1:30">
      <c r="A1892" s="5">
        <v>36059.138899999998</v>
      </c>
      <c r="B1892" s="3">
        <v>-1157.92985</v>
      </c>
      <c r="F1892" s="2">
        <v>-122.039703</v>
      </c>
      <c r="G1892" s="2">
        <v>36.763941000000003</v>
      </c>
      <c r="H1892" s="3">
        <v>36107.579720000002</v>
      </c>
      <c r="I1892" s="3">
        <v>172.344695</v>
      </c>
      <c r="J1892">
        <v>1.4024999999999999E-2</v>
      </c>
      <c r="K1892" t="e">
        <f>VLOOKUP(A1892,Channel_xs_widths!$D$2:$E$279,2,FALSE)</f>
        <v>#N/A</v>
      </c>
      <c r="Q1892" s="5"/>
      <c r="R1892" s="3"/>
      <c r="U1892" s="16"/>
      <c r="V1892" s="2"/>
      <c r="W1892" s="5"/>
      <c r="AB1892" s="3"/>
      <c r="AC1892" s="2"/>
      <c r="AD1892" s="2"/>
    </row>
    <row r="1893" spans="1:30">
      <c r="A1893" s="5">
        <v>36079.135399999999</v>
      </c>
      <c r="B1893" s="3">
        <v>-1158.277384</v>
      </c>
      <c r="F1893" s="2">
        <v>-122.039703</v>
      </c>
      <c r="G1893" s="2">
        <v>36.763761000000002</v>
      </c>
      <c r="H1893" s="3">
        <v>36127.579269000002</v>
      </c>
      <c r="I1893" s="3">
        <v>179.425209</v>
      </c>
      <c r="J1893">
        <v>2.7644999999999999E-2</v>
      </c>
      <c r="K1893" t="e">
        <f>VLOOKUP(A1893,Channel_xs_widths!$D$2:$E$279,2,FALSE)</f>
        <v>#N/A</v>
      </c>
      <c r="Q1893" s="5"/>
      <c r="R1893" s="3"/>
      <c r="U1893" s="16"/>
      <c r="V1893" s="2"/>
      <c r="W1893" s="5"/>
      <c r="AB1893" s="3"/>
      <c r="AC1893" s="2"/>
      <c r="AD1893" s="2"/>
    </row>
    <row r="1894" spans="1:30">
      <c r="A1894" s="5">
        <v>36109.1302</v>
      </c>
      <c r="B1894" s="3">
        <v>-1159.3118489999999</v>
      </c>
      <c r="F1894" s="2">
        <v>-122.039703</v>
      </c>
      <c r="G1894" s="2">
        <v>36.763489999999997</v>
      </c>
      <c r="H1894" s="3">
        <v>36157.591895999998</v>
      </c>
      <c r="I1894" s="3">
        <v>179.42521199999999</v>
      </c>
      <c r="J1894">
        <v>3.1838999999999999E-2</v>
      </c>
      <c r="K1894" t="e">
        <f>VLOOKUP(A1894,Channel_xs_widths!$D$2:$E$279,2,FALSE)</f>
        <v>#N/A</v>
      </c>
      <c r="Q1894" s="5"/>
      <c r="R1894" s="3"/>
      <c r="U1894" s="16"/>
      <c r="V1894" s="2"/>
      <c r="W1894" s="5"/>
      <c r="AB1894" s="3"/>
      <c r="AC1894" s="2"/>
      <c r="AD1894" s="2"/>
    </row>
    <row r="1895" spans="1:30">
      <c r="A1895" s="5">
        <v>36139.125</v>
      </c>
      <c r="B1895" s="3">
        <v>-1160.1873780000001</v>
      </c>
      <c r="F1895" s="2">
        <v>-122.039703</v>
      </c>
      <c r="G1895" s="2">
        <v>36.763219999999997</v>
      </c>
      <c r="H1895" s="3">
        <v>36187.599462999999</v>
      </c>
      <c r="I1895" s="3">
        <v>179.42521600000001</v>
      </c>
      <c r="J1895">
        <v>3.4296E-2</v>
      </c>
      <c r="K1895">
        <f>VLOOKUP(A1895,Channel_xs_widths!$D$2:$E$279,2,FALSE)</f>
        <v>292.12474580499998</v>
      </c>
      <c r="Q1895" s="5"/>
      <c r="R1895" s="3"/>
      <c r="U1895" s="16"/>
      <c r="V1895" s="2"/>
      <c r="W1895" s="5"/>
      <c r="AB1895" s="3"/>
      <c r="AC1895" s="2"/>
      <c r="AD1895" s="2"/>
    </row>
    <row r="1896" spans="1:30">
      <c r="A1896" s="5">
        <v>36149.123200000002</v>
      </c>
      <c r="B1896" s="3">
        <v>-1160.6834309999999</v>
      </c>
      <c r="F1896" s="2">
        <v>-122.039703</v>
      </c>
      <c r="G1896" s="2">
        <v>36.763129999999997</v>
      </c>
      <c r="H1896" s="3">
        <v>36197.610025000002</v>
      </c>
      <c r="I1896" s="3">
        <v>179.425219</v>
      </c>
      <c r="J1896">
        <v>5.3525000000000003E-2</v>
      </c>
      <c r="K1896" t="e">
        <f>VLOOKUP(A1896,Channel_xs_widths!$D$2:$E$279,2,FALSE)</f>
        <v>#N/A</v>
      </c>
      <c r="Q1896" s="5"/>
      <c r="R1896" s="3"/>
      <c r="U1896" s="16"/>
      <c r="V1896" s="2"/>
      <c r="W1896" s="5"/>
      <c r="AB1896" s="3"/>
      <c r="AC1896" s="2"/>
      <c r="AD1896" s="2"/>
    </row>
    <row r="1897" spans="1:30">
      <c r="A1897" s="5">
        <v>36167.112999999998</v>
      </c>
      <c r="B1897" s="3">
        <v>-1161.6854249999999</v>
      </c>
      <c r="F1897" s="2">
        <v>-122.039591</v>
      </c>
      <c r="G1897" s="2">
        <v>36.762994999999997</v>
      </c>
      <c r="H1897" s="3">
        <v>36215.627681999998</v>
      </c>
      <c r="I1897" s="3">
        <v>145.901982</v>
      </c>
      <c r="J1897">
        <v>5.0762000000000002E-2</v>
      </c>
      <c r="K1897" t="e">
        <f>VLOOKUP(A1897,Channel_xs_widths!$D$2:$E$279,2,FALSE)</f>
        <v>#N/A</v>
      </c>
      <c r="Q1897" s="5"/>
      <c r="R1897" s="3"/>
      <c r="U1897" s="16"/>
      <c r="V1897" s="2"/>
      <c r="W1897" s="5"/>
      <c r="AB1897" s="3"/>
      <c r="AC1897" s="2"/>
      <c r="AD1897" s="2"/>
    </row>
    <row r="1898" spans="1:30">
      <c r="A1898" s="5">
        <v>36173.109600000003</v>
      </c>
      <c r="B1898" s="3">
        <v>-1161.901028</v>
      </c>
      <c r="F1898" s="2">
        <v>-122.039554</v>
      </c>
      <c r="G1898" s="2">
        <v>36.762949999999996</v>
      </c>
      <c r="H1898" s="3">
        <v>36221.628149999997</v>
      </c>
      <c r="I1898" s="3">
        <v>145.90190699999999</v>
      </c>
      <c r="J1898">
        <v>1.7632999999999999E-2</v>
      </c>
      <c r="K1898" t="e">
        <f>VLOOKUP(A1898,Channel_xs_widths!$D$2:$E$279,2,FALSE)</f>
        <v>#N/A</v>
      </c>
      <c r="Q1898" s="5"/>
      <c r="R1898" s="3"/>
      <c r="U1898" s="16"/>
      <c r="V1898" s="2"/>
      <c r="W1898" s="5"/>
      <c r="AB1898" s="3"/>
      <c r="AC1898" s="2"/>
      <c r="AD1898" s="2"/>
    </row>
    <row r="1899" spans="1:30">
      <c r="A1899" s="5">
        <v>36209.089200000002</v>
      </c>
      <c r="B1899" s="3">
        <v>-1162.4255909999999</v>
      </c>
      <c r="F1899" s="2">
        <v>-122.039332</v>
      </c>
      <c r="G1899" s="2">
        <v>36.762678999999999</v>
      </c>
      <c r="H1899" s="3">
        <v>36257.611558999997</v>
      </c>
      <c r="I1899" s="3">
        <v>145.90177700000001</v>
      </c>
      <c r="J1899">
        <v>1.7513999999999998E-2</v>
      </c>
      <c r="K1899" t="e">
        <f>VLOOKUP(A1899,Channel_xs_widths!$D$2:$E$279,2,FALSE)</f>
        <v>#N/A</v>
      </c>
      <c r="Q1899" s="5"/>
      <c r="R1899" s="3"/>
      <c r="U1899" s="16"/>
      <c r="V1899" s="2"/>
      <c r="W1899" s="5"/>
      <c r="AB1899" s="3"/>
      <c r="AC1899" s="2"/>
      <c r="AD1899" s="2"/>
    </row>
    <row r="1900" spans="1:30">
      <c r="A1900" s="5">
        <v>36221.082399999999</v>
      </c>
      <c r="B1900" s="3">
        <v>-1162.741211</v>
      </c>
      <c r="F1900" s="2">
        <v>-122.03925700000001</v>
      </c>
      <c r="G1900" s="2">
        <v>36.762588999999998</v>
      </c>
      <c r="H1900" s="3">
        <v>36269.608914999997</v>
      </c>
      <c r="I1900" s="3">
        <v>145.90162799999999</v>
      </c>
      <c r="J1900">
        <v>3.9010999999999997E-2</v>
      </c>
      <c r="K1900" t="e">
        <f>VLOOKUP(A1900,Channel_xs_widths!$D$2:$E$279,2,FALSE)</f>
        <v>#N/A</v>
      </c>
      <c r="Q1900" s="5"/>
      <c r="R1900" s="3"/>
      <c r="U1900" s="16"/>
      <c r="V1900" s="2"/>
      <c r="W1900" s="5"/>
      <c r="AB1900" s="3"/>
      <c r="AC1900" s="2"/>
      <c r="AD1900" s="2"/>
    </row>
    <row r="1901" spans="1:30">
      <c r="A1901" s="5">
        <v>36245.068800000001</v>
      </c>
      <c r="B1901" s="3">
        <v>-1163.8292100000001</v>
      </c>
      <c r="F1901" s="2">
        <v>-122.039109</v>
      </c>
      <c r="G1901" s="2">
        <v>36.762408999999998</v>
      </c>
      <c r="H1901" s="3">
        <v>36293.619998000002</v>
      </c>
      <c r="I1901" s="3">
        <v>145.90151599999999</v>
      </c>
      <c r="J1901">
        <v>3.9854000000000001E-2</v>
      </c>
      <c r="K1901" t="e">
        <f>VLOOKUP(A1901,Channel_xs_widths!$D$2:$E$279,2,FALSE)</f>
        <v>#N/A</v>
      </c>
      <c r="Q1901" s="5"/>
      <c r="R1901" s="3"/>
      <c r="U1901" s="16"/>
      <c r="V1901" s="2"/>
      <c r="W1901" s="5"/>
      <c r="AB1901" s="3"/>
      <c r="AC1901" s="2"/>
      <c r="AD1901" s="2"/>
    </row>
    <row r="1902" spans="1:30">
      <c r="A1902" s="5">
        <v>36257.061999999998</v>
      </c>
      <c r="B1902" s="3">
        <v>-1164.1751300000001</v>
      </c>
      <c r="F1902" s="2">
        <v>-122.039035</v>
      </c>
      <c r="G1902" s="2">
        <v>36.762318999999998</v>
      </c>
      <c r="H1902" s="3">
        <v>36305.618201999998</v>
      </c>
      <c r="I1902" s="3">
        <v>145.90140500000001</v>
      </c>
      <c r="J1902">
        <v>2.7810999999999999E-2</v>
      </c>
      <c r="K1902" t="e">
        <f>VLOOKUP(A1902,Channel_xs_widths!$D$2:$E$279,2,FALSE)</f>
        <v>#N/A</v>
      </c>
      <c r="Q1902" s="5"/>
      <c r="R1902" s="3"/>
      <c r="U1902" s="16"/>
      <c r="V1902" s="2"/>
      <c r="W1902" s="5"/>
      <c r="AB1902" s="3"/>
      <c r="AC1902" s="2"/>
      <c r="AD1902" s="2"/>
    </row>
    <row r="1903" spans="1:30">
      <c r="A1903" s="5">
        <v>36277.848899999997</v>
      </c>
      <c r="B1903" s="3">
        <v>-1164.7408620000001</v>
      </c>
      <c r="F1903" s="2">
        <v>-122.038971</v>
      </c>
      <c r="G1903" s="2">
        <v>36.762138999999998</v>
      </c>
      <c r="H1903" s="3">
        <v>36326.412762</v>
      </c>
      <c r="I1903" s="3">
        <v>163.574612</v>
      </c>
      <c r="J1903">
        <v>2.8749E-2</v>
      </c>
      <c r="K1903" t="e">
        <f>VLOOKUP(A1903,Channel_xs_widths!$D$2:$E$279,2,FALSE)</f>
        <v>#N/A</v>
      </c>
      <c r="Q1903" s="5"/>
      <c r="R1903" s="3"/>
      <c r="U1903" s="16"/>
      <c r="V1903" s="2"/>
      <c r="W1903" s="5"/>
      <c r="AB1903" s="3"/>
      <c r="AC1903" s="2"/>
      <c r="AD1903" s="2"/>
    </row>
    <row r="1904" spans="1:30">
      <c r="A1904" s="5">
        <v>36293.438999999998</v>
      </c>
      <c r="B1904" s="3">
        <v>-1165.220947</v>
      </c>
      <c r="F1904" s="2">
        <v>-122.038923</v>
      </c>
      <c r="G1904" s="2">
        <v>36.762003</v>
      </c>
      <c r="H1904" s="3">
        <v>36342.010301000002</v>
      </c>
      <c r="I1904" s="3">
        <v>163.57454899999999</v>
      </c>
      <c r="J1904">
        <v>2.6596999999999999E-2</v>
      </c>
      <c r="K1904" t="e">
        <f>VLOOKUP(A1904,Channel_xs_widths!$D$2:$E$279,2,FALSE)</f>
        <v>#N/A</v>
      </c>
      <c r="Q1904" s="5"/>
      <c r="R1904" s="3"/>
      <c r="U1904" s="16"/>
      <c r="V1904" s="2"/>
      <c r="W1904" s="5"/>
      <c r="AB1904" s="3"/>
      <c r="AC1904" s="2"/>
      <c r="AD1904" s="2"/>
    </row>
    <row r="1905" spans="1:30">
      <c r="A1905" s="5">
        <v>36309.029199999997</v>
      </c>
      <c r="B1905" s="3">
        <v>-1165.5701730000001</v>
      </c>
      <c r="F1905" s="2">
        <v>-122.038876</v>
      </c>
      <c r="G1905" s="2">
        <v>36.761868</v>
      </c>
      <c r="H1905" s="3">
        <v>36357.604362999999</v>
      </c>
      <c r="I1905" s="3">
        <v>163.57449600000001</v>
      </c>
      <c r="J1905">
        <v>1.128E-2</v>
      </c>
      <c r="K1905" t="e">
        <f>VLOOKUP(A1905,Channel_xs_widths!$D$2:$E$279,2,FALSE)</f>
        <v>#N/A</v>
      </c>
      <c r="Q1905" s="5"/>
      <c r="R1905" s="3"/>
      <c r="U1905" s="16"/>
      <c r="V1905" s="2"/>
      <c r="W1905" s="5"/>
      <c r="AB1905" s="3"/>
      <c r="AC1905" s="2"/>
      <c r="AD1905" s="2"/>
    </row>
    <row r="1906" spans="1:30">
      <c r="A1906" s="5">
        <v>36329.816099999996</v>
      </c>
      <c r="B1906" s="3">
        <v>-1165.6312660000001</v>
      </c>
      <c r="F1906" s="2">
        <v>-122.03881199999999</v>
      </c>
      <c r="G1906" s="2">
        <v>36.761687999999999</v>
      </c>
      <c r="H1906" s="3">
        <v>36378.391323999997</v>
      </c>
      <c r="I1906" s="3">
        <v>163.574434</v>
      </c>
      <c r="J1906">
        <v>2.3389999999999999E-3</v>
      </c>
      <c r="K1906">
        <f>VLOOKUP(A1906,Channel_xs_widths!$D$2:$E$279,2,FALSE)</f>
        <v>340.10785190899998</v>
      </c>
      <c r="Q1906" s="5"/>
      <c r="R1906" s="3"/>
      <c r="U1906" s="16"/>
      <c r="V1906" s="2"/>
      <c r="W1906" s="5"/>
      <c r="AB1906" s="3"/>
      <c r="AC1906" s="2"/>
      <c r="AD1906" s="2"/>
    </row>
    <row r="1907" spans="1:30">
      <c r="A1907" s="5">
        <v>36343.065300000002</v>
      </c>
      <c r="B1907" s="3">
        <v>-1165.64978</v>
      </c>
      <c r="F1907" s="2">
        <v>-122.038715</v>
      </c>
      <c r="G1907" s="2">
        <v>36.761597999999999</v>
      </c>
      <c r="H1907" s="3">
        <v>36391.640600999999</v>
      </c>
      <c r="I1907" s="3">
        <v>138.41753299999999</v>
      </c>
      <c r="J1907">
        <v>1.0557E-2</v>
      </c>
      <c r="K1907" t="e">
        <f>VLOOKUP(A1907,Channel_xs_widths!$D$2:$E$279,2,FALSE)</f>
        <v>#N/A</v>
      </c>
      <c r="Q1907" s="5"/>
      <c r="R1907" s="3"/>
      <c r="U1907" s="16"/>
      <c r="V1907" s="2"/>
      <c r="W1907" s="5"/>
      <c r="AB1907" s="3"/>
      <c r="AC1907" s="2"/>
      <c r="AD1907" s="2"/>
    </row>
    <row r="1908" spans="1:30">
      <c r="A1908" s="5">
        <v>36360.100100000003</v>
      </c>
      <c r="B1908" s="3">
        <v>-1165.950963</v>
      </c>
      <c r="F1908" s="2">
        <v>-122.03859</v>
      </c>
      <c r="G1908" s="2">
        <v>36.761482000000001</v>
      </c>
      <c r="H1908" s="3">
        <v>36408.678042</v>
      </c>
      <c r="I1908" s="3">
        <v>138.417429</v>
      </c>
      <c r="J1908">
        <v>4.3714000000000003E-2</v>
      </c>
      <c r="K1908" t="e">
        <f>VLOOKUP(A1908,Channel_xs_widths!$D$2:$E$279,2,FALSE)</f>
        <v>#N/A</v>
      </c>
      <c r="Q1908" s="5"/>
      <c r="R1908" s="3"/>
      <c r="U1908" s="16"/>
      <c r="V1908" s="2"/>
      <c r="W1908" s="5"/>
      <c r="AB1908" s="3"/>
      <c r="AC1908" s="2"/>
      <c r="AD1908" s="2"/>
    </row>
    <row r="1909" spans="1:30">
      <c r="A1909" s="5">
        <v>36382.813199999997</v>
      </c>
      <c r="B1909" s="3">
        <v>-1167.3873289999999</v>
      </c>
      <c r="F1909" s="2">
        <v>-122.03842299999999</v>
      </c>
      <c r="G1909" s="2">
        <v>36.761327000000001</v>
      </c>
      <c r="H1909" s="3">
        <v>36431.436470000001</v>
      </c>
      <c r="I1909" s="3">
        <v>138.417293</v>
      </c>
      <c r="J1909">
        <v>8.3683999999999995E-2</v>
      </c>
      <c r="K1909" t="e">
        <f>VLOOKUP(A1909,Channel_xs_widths!$D$2:$E$279,2,FALSE)</f>
        <v>#N/A</v>
      </c>
      <c r="Q1909" s="5"/>
      <c r="R1909" s="3"/>
      <c r="U1909" s="16"/>
      <c r="V1909" s="2"/>
      <c r="W1909" s="5"/>
      <c r="AB1909" s="3"/>
      <c r="AC1909" s="2"/>
      <c r="AD1909" s="2"/>
    </row>
    <row r="1910" spans="1:30">
      <c r="A1910" s="5">
        <v>36405.5262</v>
      </c>
      <c r="B1910" s="3">
        <v>-1169.7524069999999</v>
      </c>
      <c r="F1910" s="2">
        <v>-122.038256</v>
      </c>
      <c r="G1910" s="2">
        <v>36.761172999999999</v>
      </c>
      <c r="H1910" s="3">
        <v>36454.272349999999</v>
      </c>
      <c r="I1910" s="3">
        <v>138.417137</v>
      </c>
      <c r="J1910">
        <v>8.7425000000000003E-2</v>
      </c>
      <c r="K1910" t="e">
        <f>VLOOKUP(A1910,Channel_xs_widths!$D$2:$E$279,2,FALSE)</f>
        <v>#N/A</v>
      </c>
      <c r="Q1910" s="5"/>
      <c r="R1910" s="3"/>
      <c r="U1910" s="16"/>
      <c r="V1910" s="2"/>
      <c r="W1910" s="5"/>
      <c r="AB1910" s="3"/>
      <c r="AC1910" s="2"/>
      <c r="AD1910" s="2"/>
    </row>
    <row r="1911" spans="1:30">
      <c r="A1911" s="5">
        <v>36422.561099999999</v>
      </c>
      <c r="B1911" s="3">
        <v>-1170.8622740000001</v>
      </c>
      <c r="F1911" s="2">
        <v>-122.03813</v>
      </c>
      <c r="G1911" s="2">
        <v>36.761057000000001</v>
      </c>
      <c r="H1911" s="3">
        <v>36471.343287000003</v>
      </c>
      <c r="I1911" s="3">
        <v>138.417001</v>
      </c>
      <c r="J1911">
        <v>4.9085999999999998E-2</v>
      </c>
      <c r="K1911" t="e">
        <f>VLOOKUP(A1911,Channel_xs_widths!$D$2:$E$279,2,FALSE)</f>
        <v>#N/A</v>
      </c>
      <c r="Q1911" s="5"/>
      <c r="R1911" s="3"/>
      <c r="U1911" s="16"/>
      <c r="V1911" s="2"/>
      <c r="W1911" s="5"/>
      <c r="AB1911" s="3"/>
      <c r="AC1911" s="2"/>
      <c r="AD1911" s="2"/>
    </row>
    <row r="1912" spans="1:30">
      <c r="A1912" s="5">
        <v>36435.810400000002</v>
      </c>
      <c r="B1912" s="3">
        <v>-1171.238932</v>
      </c>
      <c r="F1912" s="2">
        <v>-122.038033</v>
      </c>
      <c r="G1912" s="2">
        <v>36.760967000000001</v>
      </c>
      <c r="H1912" s="3">
        <v>36484.597951999996</v>
      </c>
      <c r="I1912" s="3">
        <v>138.416898</v>
      </c>
      <c r="J1912">
        <v>2.8094000000000001E-2</v>
      </c>
      <c r="K1912" t="e">
        <f>VLOOKUP(A1912,Channel_xs_widths!$D$2:$E$279,2,FALSE)</f>
        <v>#N/A</v>
      </c>
      <c r="Q1912" s="5"/>
      <c r="R1912" s="3"/>
      <c r="U1912" s="16"/>
      <c r="V1912" s="2"/>
      <c r="W1912" s="5"/>
      <c r="AB1912" s="3"/>
      <c r="AC1912" s="2"/>
      <c r="AD1912" s="2"/>
    </row>
    <row r="1913" spans="1:30">
      <c r="A1913" s="5">
        <v>36453.800300000003</v>
      </c>
      <c r="B1913" s="3">
        <v>-1171.7399089999999</v>
      </c>
      <c r="F1913" s="2">
        <v>-122.03792199999999</v>
      </c>
      <c r="G1913" s="2">
        <v>36.760832000000001</v>
      </c>
      <c r="H1913" s="3">
        <v>36502.594856000003</v>
      </c>
      <c r="I1913" s="3">
        <v>145.900261</v>
      </c>
      <c r="J1913">
        <v>2.6384999999999999E-2</v>
      </c>
      <c r="K1913" t="e">
        <f>VLOOKUP(A1913,Channel_xs_widths!$D$2:$E$279,2,FALSE)</f>
        <v>#N/A</v>
      </c>
      <c r="Q1913" s="5"/>
      <c r="R1913" s="3"/>
      <c r="U1913" s="16"/>
      <c r="V1913" s="2"/>
      <c r="W1913" s="5"/>
      <c r="AB1913" s="3"/>
      <c r="AC1913" s="2"/>
      <c r="AD1913" s="2"/>
    </row>
    <row r="1914" spans="1:30">
      <c r="A1914" s="5">
        <v>36459.796900000001</v>
      </c>
      <c r="B1914" s="3">
        <v>-1171.8718260000001</v>
      </c>
      <c r="F1914" s="2">
        <v>-122.037885</v>
      </c>
      <c r="G1914" s="2">
        <v>36.760787000000001</v>
      </c>
      <c r="H1914" s="3">
        <v>36508.592951999999</v>
      </c>
      <c r="I1914" s="3">
        <v>145.90018699999999</v>
      </c>
      <c r="J1914">
        <v>4.2490000000000002E-3</v>
      </c>
      <c r="K1914" t="e">
        <f>VLOOKUP(A1914,Channel_xs_widths!$D$2:$E$279,2,FALSE)</f>
        <v>#N/A</v>
      </c>
      <c r="Q1914" s="5"/>
      <c r="R1914" s="3"/>
      <c r="U1914" s="16"/>
      <c r="V1914" s="2"/>
      <c r="W1914" s="5"/>
      <c r="AB1914" s="3"/>
      <c r="AC1914" s="2"/>
      <c r="AD1914" s="2"/>
    </row>
    <row r="1915" spans="1:30">
      <c r="A1915" s="5">
        <v>36495.7768</v>
      </c>
      <c r="B1915" s="3">
        <v>-1171.9182539999999</v>
      </c>
      <c r="F1915" s="2">
        <v>-122.037662</v>
      </c>
      <c r="G1915" s="2">
        <v>36.760516000000003</v>
      </c>
      <c r="H1915" s="3">
        <v>36544.572877999999</v>
      </c>
      <c r="I1915" s="3">
        <v>145.90005600000001</v>
      </c>
      <c r="J1915">
        <v>2.9810000000000001E-3</v>
      </c>
      <c r="K1915" t="e">
        <f>VLOOKUP(A1915,Channel_xs_widths!$D$2:$E$279,2,FALSE)</f>
        <v>#N/A</v>
      </c>
      <c r="Q1915" s="5"/>
      <c r="R1915" s="3"/>
      <c r="U1915" s="16"/>
      <c r="V1915" s="2"/>
      <c r="W1915" s="5"/>
      <c r="AB1915" s="3"/>
      <c r="AC1915" s="2"/>
      <c r="AD1915" s="2"/>
    </row>
    <row r="1916" spans="1:30">
      <c r="A1916" s="5">
        <v>36507.770100000002</v>
      </c>
      <c r="B1916" s="3">
        <v>-1171.7288000000001</v>
      </c>
      <c r="F1916" s="2">
        <v>-122.037588</v>
      </c>
      <c r="G1916" s="2">
        <v>36.760426000000002</v>
      </c>
      <c r="H1916" s="3">
        <v>36556.567681</v>
      </c>
      <c r="I1916" s="3">
        <v>145.89990700000001</v>
      </c>
      <c r="J1916">
        <v>1.5611E-2</v>
      </c>
      <c r="K1916" t="e">
        <f>VLOOKUP(A1916,Channel_xs_widths!$D$2:$E$279,2,FALSE)</f>
        <v>#N/A</v>
      </c>
      <c r="Q1916" s="5"/>
      <c r="R1916" s="3"/>
      <c r="U1916" s="16"/>
      <c r="V1916" s="2"/>
      <c r="W1916" s="5"/>
      <c r="AB1916" s="3"/>
      <c r="AC1916" s="2"/>
      <c r="AD1916" s="2"/>
    </row>
    <row r="1917" spans="1:30">
      <c r="A1917" s="5">
        <v>36531.756800000003</v>
      </c>
      <c r="B1917" s="3">
        <v>-1171.356567</v>
      </c>
      <c r="F1917" s="2">
        <v>-122.03743900000001</v>
      </c>
      <c r="G1917" s="2">
        <v>36.760246000000002</v>
      </c>
      <c r="H1917" s="3">
        <v>36580.557196000002</v>
      </c>
      <c r="I1917" s="3">
        <v>145.89979600000001</v>
      </c>
      <c r="J1917">
        <v>8.8649999999999996E-3</v>
      </c>
      <c r="K1917">
        <f>VLOOKUP(A1917,Channel_xs_widths!$D$2:$E$279,2,FALSE)</f>
        <v>365.27296639600002</v>
      </c>
      <c r="Q1917" s="5"/>
      <c r="R1917" s="3"/>
      <c r="U1917" s="16"/>
      <c r="V1917" s="2"/>
      <c r="W1917" s="5"/>
      <c r="AB1917" s="3"/>
      <c r="AC1917" s="2"/>
      <c r="AD1917" s="2"/>
    </row>
    <row r="1918" spans="1:30">
      <c r="A1918" s="5">
        <v>36543.750099999997</v>
      </c>
      <c r="B1918" s="3">
        <v>-1171.4098309999999</v>
      </c>
      <c r="F1918" s="2">
        <v>-122.03736499999999</v>
      </c>
      <c r="G1918" s="2">
        <v>36.760156000000002</v>
      </c>
      <c r="H1918" s="3">
        <v>36592.550635</v>
      </c>
      <c r="I1918" s="3">
        <v>145.89968400000001</v>
      </c>
      <c r="J1918">
        <v>4.1859999999999996E-3</v>
      </c>
      <c r="K1918" t="e">
        <f>VLOOKUP(A1918,Channel_xs_widths!$D$2:$E$279,2,FALSE)</f>
        <v>#N/A</v>
      </c>
      <c r="Q1918" s="5"/>
      <c r="R1918" s="3"/>
      <c r="U1918" s="16"/>
      <c r="V1918" s="2"/>
      <c r="W1918" s="5"/>
      <c r="AB1918" s="3"/>
      <c r="AC1918" s="2"/>
      <c r="AD1918" s="2"/>
    </row>
    <row r="1919" spans="1:30">
      <c r="A1919" s="5">
        <v>36564.137699999999</v>
      </c>
      <c r="B1919" s="3">
        <v>-1171.4921139999999</v>
      </c>
      <c r="F1919" s="2">
        <v>-122.03732100000001</v>
      </c>
      <c r="G1919" s="2">
        <v>36.759976000000002</v>
      </c>
      <c r="H1919" s="3">
        <v>36612.938441999999</v>
      </c>
      <c r="I1919" s="3">
        <v>168.18289200000001</v>
      </c>
      <c r="J1919">
        <v>3.4689999999999999E-3</v>
      </c>
      <c r="K1919" t="e">
        <f>VLOOKUP(A1919,Channel_xs_widths!$D$2:$E$279,2,FALSE)</f>
        <v>#N/A</v>
      </c>
      <c r="Q1919" s="5"/>
      <c r="R1919" s="3"/>
      <c r="U1919" s="16"/>
      <c r="V1919" s="2"/>
      <c r="W1919" s="5"/>
      <c r="AB1919" s="3"/>
      <c r="AC1919" s="2"/>
      <c r="AD1919" s="2"/>
    </row>
    <row r="1920" spans="1:30">
      <c r="A1920" s="5">
        <v>36594.7192</v>
      </c>
      <c r="B1920" s="3">
        <v>-1171.2330320000001</v>
      </c>
      <c r="F1920" s="2">
        <v>-122.037254</v>
      </c>
      <c r="G1920" s="2">
        <v>36.759704999999997</v>
      </c>
      <c r="H1920" s="3">
        <v>36643.521003000002</v>
      </c>
      <c r="I1920" s="3">
        <v>168.182829</v>
      </c>
      <c r="J1920">
        <v>8.4720000000000004E-3</v>
      </c>
      <c r="K1920" t="e">
        <f>VLOOKUP(A1920,Channel_xs_widths!$D$2:$E$279,2,FALSE)</f>
        <v>#N/A</v>
      </c>
      <c r="Q1920" s="5"/>
      <c r="R1920" s="3"/>
      <c r="U1920" s="16"/>
      <c r="V1920" s="2"/>
      <c r="W1920" s="5"/>
      <c r="AB1920" s="3"/>
      <c r="AC1920" s="2"/>
      <c r="AD1920" s="2"/>
    </row>
    <row r="1921" spans="1:30">
      <c r="A1921" s="5">
        <v>36594.7192</v>
      </c>
      <c r="B1921" s="3">
        <v>-1171.2330320000001</v>
      </c>
      <c r="F1921" s="2">
        <v>-122.037254</v>
      </c>
      <c r="G1921" s="2">
        <v>36.759704999999997</v>
      </c>
      <c r="H1921" s="3">
        <v>36643.521003000002</v>
      </c>
      <c r="I1921" s="3">
        <v>179.10014000000001</v>
      </c>
      <c r="J1921">
        <v>6.4530000000000004E-3</v>
      </c>
      <c r="K1921" t="e">
        <f>VLOOKUP(A1921,Channel_xs_widths!$D$2:$E$279,2,FALSE)</f>
        <v>#N/A</v>
      </c>
      <c r="Q1921" s="5"/>
      <c r="R1921" s="3"/>
      <c r="U1921" s="16"/>
      <c r="V1921" s="2"/>
      <c r="W1921" s="5"/>
      <c r="AB1921" s="3"/>
      <c r="AC1921" s="2"/>
      <c r="AD1921" s="2"/>
    </row>
    <row r="1922" spans="1:30">
      <c r="A1922" s="5">
        <v>36625.3007</v>
      </c>
      <c r="B1922" s="3">
        <v>-1171.035693</v>
      </c>
      <c r="F1922" s="2">
        <v>-122.037187</v>
      </c>
      <c r="G1922" s="2">
        <v>36.759435000000003</v>
      </c>
      <c r="H1922" s="3">
        <v>36674.103108000003</v>
      </c>
      <c r="I1922" s="3">
        <v>168.18275399999999</v>
      </c>
      <c r="J1922">
        <v>2.3529000000000001E-2</v>
      </c>
      <c r="K1922" t="e">
        <f>VLOOKUP(A1922,Channel_xs_widths!$D$2:$E$279,2,FALSE)</f>
        <v>#N/A</v>
      </c>
      <c r="Q1922" s="5"/>
      <c r="R1922" s="3"/>
      <c r="U1922" s="16"/>
      <c r="V1922" s="2"/>
      <c r="W1922" s="5"/>
      <c r="AB1922" s="3"/>
      <c r="AC1922" s="2"/>
      <c r="AD1922" s="2"/>
    </row>
    <row r="1923" spans="1:30">
      <c r="A1923" s="5">
        <v>36645.688300000002</v>
      </c>
      <c r="B1923" s="3">
        <v>-1172.432292</v>
      </c>
      <c r="F1923" s="2">
        <v>-122.037143</v>
      </c>
      <c r="G1923" s="2">
        <v>36.759255000000003</v>
      </c>
      <c r="H1923" s="3">
        <v>36694.538532999999</v>
      </c>
      <c r="I1923" s="3">
        <v>168.18269100000001</v>
      </c>
      <c r="J1923">
        <v>7.9451999999999995E-2</v>
      </c>
      <c r="K1923" t="e">
        <f>VLOOKUP(A1923,Channel_xs_widths!$D$2:$E$279,2,FALSE)</f>
        <v>#N/A</v>
      </c>
      <c r="Q1923" s="5"/>
      <c r="R1923" s="3"/>
      <c r="U1923" s="16"/>
      <c r="V1923" s="2"/>
      <c r="W1923" s="5"/>
      <c r="AB1923" s="3"/>
      <c r="AC1923" s="2"/>
      <c r="AD1923" s="2"/>
    </row>
    <row r="1924" spans="1:30">
      <c r="A1924" s="5">
        <v>36662.818899999998</v>
      </c>
      <c r="B1924" s="3">
        <v>-1174.0166019999999</v>
      </c>
      <c r="F1924" s="2">
        <v>-122.036987</v>
      </c>
      <c r="G1924" s="2">
        <v>36.759165000000003</v>
      </c>
      <c r="H1924" s="3">
        <v>36711.742214999998</v>
      </c>
      <c r="I1924" s="3">
        <v>125.13137500000001</v>
      </c>
      <c r="J1924">
        <v>8.2764000000000004E-2</v>
      </c>
      <c r="K1924" t="e">
        <f>VLOOKUP(A1924,Channel_xs_widths!$D$2:$E$279,2,FALSE)</f>
        <v>#N/A</v>
      </c>
      <c r="Q1924" s="5"/>
      <c r="R1924" s="3"/>
      <c r="U1924" s="16"/>
      <c r="V1924" s="2"/>
      <c r="W1924" s="5"/>
      <c r="AB1924" s="3"/>
      <c r="AC1924" s="2"/>
      <c r="AD1924" s="2"/>
    </row>
    <row r="1925" spans="1:30">
      <c r="A1925" s="5">
        <v>36670.160600000003</v>
      </c>
      <c r="B1925" s="3">
        <v>-1174.457711</v>
      </c>
      <c r="F1925" s="2">
        <v>-122.03691999999999</v>
      </c>
      <c r="G1925" s="2">
        <v>36.759126000000002</v>
      </c>
      <c r="H1925" s="3">
        <v>36719.097134000003</v>
      </c>
      <c r="I1925" s="3">
        <v>125.131286</v>
      </c>
      <c r="J1925">
        <v>0.100011</v>
      </c>
      <c r="K1925" t="e">
        <f>VLOOKUP(A1925,Channel_xs_widths!$D$2:$E$279,2,FALSE)</f>
        <v>#N/A</v>
      </c>
      <c r="Q1925" s="5"/>
      <c r="R1925" s="3"/>
      <c r="U1925" s="16"/>
      <c r="V1925" s="2"/>
      <c r="W1925" s="5"/>
      <c r="AB1925" s="3"/>
      <c r="AC1925" s="2"/>
      <c r="AD1925" s="2"/>
    </row>
    <row r="1926" spans="1:30">
      <c r="A1926" s="5">
        <v>36706.868999999999</v>
      </c>
      <c r="B1926" s="3">
        <v>-1178.4221190000001</v>
      </c>
      <c r="F1926" s="2">
        <v>-122.036586</v>
      </c>
      <c r="G1926" s="2">
        <v>36.758932999999999</v>
      </c>
      <c r="H1926" s="3">
        <v>36756.019021</v>
      </c>
      <c r="I1926" s="3">
        <v>125.13112599999999</v>
      </c>
      <c r="J1926">
        <v>0.103924</v>
      </c>
      <c r="K1926" t="e">
        <f>VLOOKUP(A1926,Channel_xs_widths!$D$2:$E$279,2,FALSE)</f>
        <v>#N/A</v>
      </c>
      <c r="Q1926" s="5"/>
      <c r="R1926" s="3"/>
      <c r="U1926" s="16"/>
      <c r="V1926" s="2"/>
      <c r="W1926" s="5"/>
      <c r="AB1926" s="3"/>
      <c r="AC1926" s="2"/>
      <c r="AD1926" s="2"/>
    </row>
    <row r="1927" spans="1:30">
      <c r="A1927" s="5">
        <v>36714.210700000003</v>
      </c>
      <c r="B1927" s="3">
        <v>-1179.0355709999999</v>
      </c>
      <c r="F1927" s="2">
        <v>-122.036519</v>
      </c>
      <c r="G1927" s="2">
        <v>36.758893999999998</v>
      </c>
      <c r="H1927" s="3">
        <v>36763.386300999999</v>
      </c>
      <c r="I1927" s="3">
        <v>125.130966</v>
      </c>
      <c r="J1927">
        <v>3.3161000000000003E-2</v>
      </c>
      <c r="K1927" t="e">
        <f>VLOOKUP(A1927,Channel_xs_widths!$D$2:$E$279,2,FALSE)</f>
        <v>#N/A</v>
      </c>
      <c r="Q1927" s="5"/>
      <c r="R1927" s="3"/>
      <c r="U1927" s="16"/>
      <c r="V1927" s="2"/>
      <c r="W1927" s="5"/>
      <c r="AB1927" s="3"/>
      <c r="AC1927" s="2"/>
      <c r="AD1927" s="2"/>
    </row>
    <row r="1928" spans="1:30">
      <c r="A1928" s="5">
        <v>36731.3413</v>
      </c>
      <c r="B1928" s="3">
        <v>-1177.610596</v>
      </c>
      <c r="F1928" s="2">
        <v>-122.03636299999999</v>
      </c>
      <c r="G1928" s="2">
        <v>36.758803999999998</v>
      </c>
      <c r="H1928" s="3">
        <v>36780.576095999997</v>
      </c>
      <c r="I1928" s="3">
        <v>125.130878</v>
      </c>
      <c r="J1928">
        <v>9.0923000000000004E-2</v>
      </c>
      <c r="K1928">
        <f>VLOOKUP(A1928,Channel_xs_widths!$D$2:$E$279,2,FALSE)</f>
        <v>255.01242560899999</v>
      </c>
      <c r="Q1928" s="5"/>
      <c r="R1928" s="3"/>
      <c r="U1928" s="16"/>
      <c r="V1928" s="2"/>
      <c r="W1928" s="5"/>
      <c r="AB1928" s="3"/>
      <c r="AC1928" s="2"/>
      <c r="AD1928" s="2"/>
    </row>
    <row r="1929" spans="1:30">
      <c r="A1929" s="5">
        <v>36741.821199999998</v>
      </c>
      <c r="B1929" s="3">
        <v>-1176.5251330000001</v>
      </c>
      <c r="F1929" s="2">
        <v>-122.036252</v>
      </c>
      <c r="G1929" s="2">
        <v>36.758774000000003</v>
      </c>
      <c r="H1929" s="3">
        <v>36791.112067000002</v>
      </c>
      <c r="I1929" s="3">
        <v>107.96609100000001</v>
      </c>
      <c r="J1929">
        <v>5.731E-3</v>
      </c>
      <c r="K1929" t="e">
        <f>VLOOKUP(A1929,Channel_xs_widths!$D$2:$E$279,2,FALSE)</f>
        <v>#N/A</v>
      </c>
      <c r="Q1929" s="5"/>
      <c r="R1929" s="3"/>
      <c r="U1929" s="16"/>
      <c r="V1929" s="2"/>
      <c r="W1929" s="5"/>
      <c r="AB1929" s="3"/>
      <c r="AC1929" s="2"/>
      <c r="AD1929" s="2"/>
    </row>
    <row r="1930" spans="1:30">
      <c r="A1930" s="5">
        <v>36773.260999999999</v>
      </c>
      <c r="B1930" s="3">
        <v>-1177.3703479999999</v>
      </c>
      <c r="F1930" s="2">
        <v>-122.035918</v>
      </c>
      <c r="G1930" s="2">
        <v>36.758684000000002</v>
      </c>
      <c r="H1930" s="3">
        <v>36822.563170000001</v>
      </c>
      <c r="I1930" s="3">
        <v>107.965945</v>
      </c>
      <c r="J1930">
        <v>7.3530000000000002E-3</v>
      </c>
      <c r="K1930" t="e">
        <f>VLOOKUP(A1930,Channel_xs_widths!$D$2:$E$279,2,FALSE)</f>
        <v>#N/A</v>
      </c>
      <c r="Q1930" s="5"/>
      <c r="R1930" s="3"/>
      <c r="U1930" s="16"/>
      <c r="V1930" s="2"/>
      <c r="W1930" s="5"/>
      <c r="AB1930" s="3"/>
      <c r="AC1930" s="2"/>
      <c r="AD1930" s="2"/>
    </row>
    <row r="1931" spans="1:30">
      <c r="A1931" s="5">
        <v>36794.220800000003</v>
      </c>
      <c r="B1931" s="3">
        <v>-1176.910441</v>
      </c>
      <c r="F1931" s="2">
        <v>-122.035695</v>
      </c>
      <c r="G1931" s="2">
        <v>36.758623999999998</v>
      </c>
      <c r="H1931" s="3">
        <v>36843.528063999998</v>
      </c>
      <c r="I1931" s="3">
        <v>107.965762</v>
      </c>
      <c r="J1931">
        <v>2.7417E-2</v>
      </c>
      <c r="K1931" t="e">
        <f>VLOOKUP(A1931,Channel_xs_widths!$D$2:$E$279,2,FALSE)</f>
        <v>#N/A</v>
      </c>
      <c r="Q1931" s="5"/>
      <c r="R1931" s="3"/>
      <c r="U1931" s="16"/>
      <c r="V1931" s="2"/>
      <c r="W1931" s="5"/>
      <c r="AB1931" s="3"/>
      <c r="AC1931" s="2"/>
      <c r="AD1931" s="2"/>
    </row>
    <row r="1932" spans="1:30">
      <c r="A1932" s="5">
        <v>36804.700799999999</v>
      </c>
      <c r="B1932" s="3">
        <v>-1176.5083549999999</v>
      </c>
      <c r="F1932" s="2">
        <v>-122.035584</v>
      </c>
      <c r="G1932" s="2">
        <v>36.758594000000002</v>
      </c>
      <c r="H1932" s="3">
        <v>36854.015704999998</v>
      </c>
      <c r="I1932" s="3">
        <v>107.965653</v>
      </c>
      <c r="J1932">
        <v>2.849E-3</v>
      </c>
      <c r="K1932" t="e">
        <f>VLOOKUP(A1932,Channel_xs_widths!$D$2:$E$279,2,FALSE)</f>
        <v>#N/A</v>
      </c>
      <c r="Q1932" s="5"/>
      <c r="R1932" s="3"/>
      <c r="U1932" s="16"/>
      <c r="V1932" s="2"/>
      <c r="W1932" s="5"/>
      <c r="AB1932" s="3"/>
      <c r="AC1932" s="2"/>
      <c r="AD1932" s="2"/>
    </row>
    <row r="1933" spans="1:30">
      <c r="A1933" s="5">
        <v>36825.660600000003</v>
      </c>
      <c r="B1933" s="3">
        <v>-1177</v>
      </c>
      <c r="F1933" s="2">
        <v>-122.03536200000001</v>
      </c>
      <c r="G1933" s="2">
        <v>36.758533999999997</v>
      </c>
      <c r="H1933" s="3">
        <v>36874.981342999999</v>
      </c>
      <c r="I1933" s="3">
        <v>107.965543</v>
      </c>
      <c r="J1933">
        <v>2.3243E-2</v>
      </c>
      <c r="K1933" t="e">
        <f>VLOOKUP(A1933,Channel_xs_widths!$D$2:$E$279,2,FALSE)</f>
        <v>#N/A</v>
      </c>
      <c r="Q1933" s="5"/>
      <c r="R1933" s="3"/>
      <c r="U1933" s="16"/>
      <c r="V1933" s="2"/>
      <c r="W1933" s="5"/>
      <c r="AB1933" s="3"/>
      <c r="AC1933" s="2"/>
      <c r="AD1933" s="2"/>
    </row>
    <row r="1934" spans="1:30">
      <c r="A1934" s="5">
        <v>36837.625200000002</v>
      </c>
      <c r="B1934" s="3">
        <v>-1177.273627</v>
      </c>
      <c r="F1934" s="2">
        <v>-122.03525</v>
      </c>
      <c r="G1934" s="2">
        <v>36.758474</v>
      </c>
      <c r="H1934" s="3">
        <v>36886.949044000001</v>
      </c>
      <c r="I1934" s="3">
        <v>123.278397</v>
      </c>
      <c r="J1934">
        <v>2.147E-3</v>
      </c>
      <c r="K1934" t="e">
        <f>VLOOKUP(A1934,Channel_xs_widths!$D$2:$E$279,2,FALSE)</f>
        <v>#N/A</v>
      </c>
      <c r="Q1934" s="5"/>
      <c r="R1934" s="3"/>
      <c r="U1934" s="16"/>
      <c r="V1934" s="2"/>
      <c r="W1934" s="5"/>
      <c r="AB1934" s="3"/>
      <c r="AC1934" s="2"/>
      <c r="AD1934" s="2"/>
    </row>
    <row r="1935" spans="1:30">
      <c r="A1935" s="5">
        <v>36861.554400000001</v>
      </c>
      <c r="B1935" s="3">
        <v>-1177.0770669999999</v>
      </c>
      <c r="F1935" s="2">
        <v>-122.035028</v>
      </c>
      <c r="G1935" s="2">
        <v>36.758353</v>
      </c>
      <c r="H1935" s="3">
        <v>36910.879014999999</v>
      </c>
      <c r="I1935" s="3">
        <v>123.278266</v>
      </c>
      <c r="J1935">
        <v>7.9629999999999996E-3</v>
      </c>
      <c r="K1935" t="e">
        <f>VLOOKUP(A1935,Channel_xs_widths!$D$2:$E$279,2,FALSE)</f>
        <v>#N/A</v>
      </c>
      <c r="Q1935" s="5"/>
      <c r="R1935" s="3"/>
      <c r="U1935" s="16"/>
      <c r="V1935" s="2"/>
      <c r="W1935" s="5"/>
      <c r="AB1935" s="3"/>
      <c r="AC1935" s="2"/>
      <c r="AD1935" s="2"/>
    </row>
    <row r="1936" spans="1:30">
      <c r="A1936" s="5">
        <v>36873.519</v>
      </c>
      <c r="B1936" s="3">
        <v>-1177.5594349999999</v>
      </c>
      <c r="F1936" s="2">
        <v>-122.034916</v>
      </c>
      <c r="G1936" s="2">
        <v>36.758293000000002</v>
      </c>
      <c r="H1936" s="3">
        <v>36922.853326999997</v>
      </c>
      <c r="I1936" s="3">
        <v>123.278136</v>
      </c>
      <c r="J1936">
        <v>9.9681000000000006E-2</v>
      </c>
      <c r="K1936" t="e">
        <f>VLOOKUP(A1936,Channel_xs_widths!$D$2:$E$279,2,FALSE)</f>
        <v>#N/A</v>
      </c>
      <c r="Q1936" s="5"/>
      <c r="R1936" s="3"/>
      <c r="U1936" s="16"/>
      <c r="V1936" s="2"/>
      <c r="W1936" s="5"/>
      <c r="AB1936" s="3"/>
      <c r="AC1936" s="2"/>
      <c r="AD1936" s="2"/>
    </row>
    <row r="1937" spans="1:30">
      <c r="A1937" s="5">
        <v>36909.412799999998</v>
      </c>
      <c r="B1937" s="3">
        <v>-1181.8476430000001</v>
      </c>
      <c r="F1937" s="2">
        <v>-122.034582</v>
      </c>
      <c r="G1937" s="2">
        <v>36.758113000000002</v>
      </c>
      <c r="H1937" s="3">
        <v>36959.002390000001</v>
      </c>
      <c r="I1937" s="3">
        <v>123.277963</v>
      </c>
      <c r="J1937">
        <v>0.10817400000000001</v>
      </c>
      <c r="K1937" t="e">
        <f>VLOOKUP(A1937,Channel_xs_widths!$D$2:$E$279,2,FALSE)</f>
        <v>#N/A</v>
      </c>
      <c r="Q1937" s="5"/>
      <c r="R1937" s="3"/>
      <c r="U1937" s="16"/>
      <c r="V1937" s="2"/>
      <c r="W1937" s="5"/>
      <c r="AB1937" s="3"/>
      <c r="AC1937" s="2"/>
      <c r="AD1937" s="2"/>
    </row>
    <row r="1938" spans="1:30">
      <c r="A1938" s="5">
        <v>36915.395100000002</v>
      </c>
      <c r="B1938" s="3">
        <v>-1182.0893349999999</v>
      </c>
      <c r="F1938" s="2">
        <v>-122.034527</v>
      </c>
      <c r="G1938" s="2">
        <v>36.758082999999999</v>
      </c>
      <c r="H1938" s="3">
        <v>36964.989579000001</v>
      </c>
      <c r="I1938" s="3">
        <v>123.277811</v>
      </c>
      <c r="J1938">
        <v>2.1343999999999998E-2</v>
      </c>
      <c r="K1938">
        <f>VLOOKUP(A1938,Channel_xs_widths!$D$2:$E$279,2,FALSE)</f>
        <v>250.817173572</v>
      </c>
      <c r="Q1938" s="5"/>
      <c r="R1938" s="3"/>
      <c r="U1938" s="16"/>
      <c r="V1938" s="2"/>
      <c r="W1938" s="5"/>
      <c r="AB1938" s="3"/>
      <c r="AC1938" s="2"/>
      <c r="AD1938" s="2"/>
    </row>
    <row r="1939" spans="1:30">
      <c r="A1939" s="5">
        <v>36933.341999999997</v>
      </c>
      <c r="B1939" s="3">
        <v>-1182.3583980000001</v>
      </c>
      <c r="F1939" s="2">
        <v>-122.03436000000001</v>
      </c>
      <c r="G1939" s="2">
        <v>36.757992999999999</v>
      </c>
      <c r="H1939" s="3">
        <v>36982.938532</v>
      </c>
      <c r="I1939" s="3">
        <v>123.27772400000001</v>
      </c>
      <c r="J1939">
        <v>1.6483000000000001E-2</v>
      </c>
      <c r="K1939" t="e">
        <f>VLOOKUP(A1939,Channel_xs_widths!$D$2:$E$279,2,FALSE)</f>
        <v>#N/A</v>
      </c>
      <c r="Q1939" s="5"/>
      <c r="R1939" s="3"/>
      <c r="U1939" s="16"/>
      <c r="V1939" s="2"/>
      <c r="W1939" s="5"/>
      <c r="AB1939" s="3"/>
      <c r="AC1939" s="2"/>
      <c r="AD1939" s="2"/>
    </row>
    <row r="1940" spans="1:30">
      <c r="A1940" s="5">
        <v>36951.332199999997</v>
      </c>
      <c r="B1940" s="3">
        <v>-1182.681681</v>
      </c>
      <c r="F1940" s="2">
        <v>-122.03424800000001</v>
      </c>
      <c r="G1940" s="2">
        <v>36.757857999999999</v>
      </c>
      <c r="H1940" s="3">
        <v>37000.931583999998</v>
      </c>
      <c r="I1940" s="3">
        <v>145.89707100000001</v>
      </c>
      <c r="J1940">
        <v>1.8216E-2</v>
      </c>
      <c r="K1940" t="e">
        <f>VLOOKUP(A1940,Channel_xs_widths!$D$2:$E$279,2,FALSE)</f>
        <v>#N/A</v>
      </c>
      <c r="Q1940" s="5"/>
      <c r="R1940" s="3"/>
      <c r="U1940" s="16"/>
      <c r="V1940" s="2"/>
      <c r="W1940" s="5"/>
      <c r="AB1940" s="3"/>
      <c r="AC1940" s="2"/>
      <c r="AD1940" s="2"/>
    </row>
    <row r="1941" spans="1:30">
      <c r="A1941" s="5">
        <v>36957.3289</v>
      </c>
      <c r="B1941" s="3">
        <v>-1182.7953419999999</v>
      </c>
      <c r="F1941" s="2">
        <v>-122.034211</v>
      </c>
      <c r="G1941" s="2">
        <v>36.757812999999999</v>
      </c>
      <c r="H1941" s="3">
        <v>37006.929379000001</v>
      </c>
      <c r="I1941" s="3">
        <v>145.896996</v>
      </c>
      <c r="J1941">
        <v>4.7585000000000002E-2</v>
      </c>
      <c r="K1941" t="e">
        <f>VLOOKUP(A1941,Channel_xs_widths!$D$2:$E$279,2,FALSE)</f>
        <v>#N/A</v>
      </c>
      <c r="Q1941" s="5"/>
      <c r="R1941" s="3"/>
      <c r="U1941" s="16"/>
      <c r="V1941" s="2"/>
      <c r="W1941" s="5"/>
      <c r="AB1941" s="3"/>
      <c r="AC1941" s="2"/>
      <c r="AD1941" s="2"/>
    </row>
    <row r="1942" spans="1:30">
      <c r="A1942" s="5">
        <v>36993.309200000003</v>
      </c>
      <c r="B1942" s="3">
        <v>-1184.6791720000001</v>
      </c>
      <c r="F1942" s="2">
        <v>-122.03398900000001</v>
      </c>
      <c r="G1942" s="2">
        <v>36.757542000000001</v>
      </c>
      <c r="H1942" s="3">
        <v>37042.958994000001</v>
      </c>
      <c r="I1942" s="3">
        <v>145.89686599999999</v>
      </c>
      <c r="J1942">
        <v>5.6084000000000002E-2</v>
      </c>
      <c r="K1942" t="e">
        <f>VLOOKUP(A1942,Channel_xs_widths!$D$2:$E$279,2,FALSE)</f>
        <v>#N/A</v>
      </c>
      <c r="Q1942" s="5"/>
      <c r="R1942" s="3"/>
      <c r="U1942" s="16"/>
      <c r="V1942" s="2"/>
      <c r="W1942" s="5"/>
      <c r="AB1942" s="3"/>
      <c r="AC1942" s="2"/>
      <c r="AD1942" s="2"/>
    </row>
    <row r="1943" spans="1:30">
      <c r="A1943" s="5">
        <v>37005.3027</v>
      </c>
      <c r="B1943" s="3">
        <v>-1185.4858810000001</v>
      </c>
      <c r="F1943" s="2">
        <v>-122.03391499999999</v>
      </c>
      <c r="G1943" s="2">
        <v>36.757452000000001</v>
      </c>
      <c r="H1943" s="3">
        <v>37054.979546000002</v>
      </c>
      <c r="I1943" s="3">
        <v>145.896717</v>
      </c>
      <c r="J1943">
        <v>8.8442000000000007E-2</v>
      </c>
      <c r="K1943" t="e">
        <f>VLOOKUP(A1943,Channel_xs_widths!$D$2:$E$279,2,FALSE)</f>
        <v>#N/A</v>
      </c>
      <c r="Q1943" s="5"/>
      <c r="R1943" s="3"/>
      <c r="U1943" s="16"/>
      <c r="V1943" s="2"/>
      <c r="W1943" s="5"/>
      <c r="AB1943" s="3"/>
      <c r="AC1943" s="2"/>
      <c r="AD1943" s="2"/>
    </row>
    <row r="1944" spans="1:30">
      <c r="A1944" s="5">
        <v>37029.289599999996</v>
      </c>
      <c r="B1944" s="3">
        <v>-1187.8613419999999</v>
      </c>
      <c r="F1944" s="2">
        <v>-122.033766</v>
      </c>
      <c r="G1944" s="2">
        <v>36.757272</v>
      </c>
      <c r="H1944" s="3">
        <v>37079.0838</v>
      </c>
      <c r="I1944" s="3">
        <v>145.89660499999999</v>
      </c>
      <c r="J1944">
        <v>9.3025999999999998E-2</v>
      </c>
      <c r="K1944" t="e">
        <f>VLOOKUP(A1944,Channel_xs_widths!$D$2:$E$279,2,FALSE)</f>
        <v>#N/A</v>
      </c>
      <c r="Q1944" s="5"/>
      <c r="R1944" s="3"/>
      <c r="U1944" s="16"/>
      <c r="V1944" s="2"/>
      <c r="W1944" s="5"/>
      <c r="AB1944" s="3"/>
      <c r="AC1944" s="2"/>
      <c r="AD1944" s="2"/>
    </row>
    <row r="1945" spans="1:30">
      <c r="A1945" s="5">
        <v>37041.283100000001</v>
      </c>
      <c r="B1945" s="3">
        <v>-1188.8330080000001</v>
      </c>
      <c r="F1945" s="2">
        <v>-122.033692</v>
      </c>
      <c r="G1945" s="2">
        <v>36.757182</v>
      </c>
      <c r="H1945" s="3">
        <v>37091.116562000003</v>
      </c>
      <c r="I1945" s="3">
        <v>145.89649399999999</v>
      </c>
      <c r="J1945">
        <v>7.7045000000000002E-2</v>
      </c>
      <c r="K1945" t="e">
        <f>VLOOKUP(A1945,Channel_xs_widths!$D$2:$E$279,2,FALSE)</f>
        <v>#N/A</v>
      </c>
      <c r="Q1945" s="5"/>
      <c r="R1945" s="3"/>
      <c r="U1945" s="16"/>
      <c r="V1945" s="2"/>
      <c r="W1945" s="5"/>
      <c r="AB1945" s="3"/>
      <c r="AC1945" s="2"/>
      <c r="AD1945" s="2"/>
    </row>
    <row r="1946" spans="1:30">
      <c r="A1946" s="5">
        <v>37063.612099999998</v>
      </c>
      <c r="B1946" s="3">
        <v>-1190.505737</v>
      </c>
      <c r="F1946" s="2">
        <v>-122.033581</v>
      </c>
      <c r="G1946" s="2">
        <v>36.757002</v>
      </c>
      <c r="H1946" s="3">
        <v>37113.508186999999</v>
      </c>
      <c r="I1946" s="3">
        <v>152.99934200000001</v>
      </c>
      <c r="J1946">
        <v>7.4912999999999993E-2</v>
      </c>
      <c r="K1946" t="e">
        <f>VLOOKUP(A1946,Channel_xs_widths!$D$2:$E$279,2,FALSE)</f>
        <v>#N/A</v>
      </c>
      <c r="Q1946" s="5"/>
      <c r="R1946" s="3"/>
      <c r="U1946" s="16"/>
      <c r="V1946" s="2"/>
      <c r="W1946" s="5"/>
      <c r="AB1946" s="3"/>
      <c r="AC1946" s="2"/>
      <c r="AD1946" s="2"/>
    </row>
    <row r="1947" spans="1:30">
      <c r="A1947" s="5">
        <v>37063.612099999998</v>
      </c>
      <c r="B1947" s="3">
        <v>-1190.505737</v>
      </c>
      <c r="F1947" s="2">
        <v>-122.033581</v>
      </c>
      <c r="G1947" s="2">
        <v>36.757002</v>
      </c>
      <c r="H1947" s="3">
        <v>37113.508186999999</v>
      </c>
      <c r="I1947" s="3">
        <v>180</v>
      </c>
      <c r="J1947">
        <v>6.7842E-2</v>
      </c>
      <c r="K1947" t="e">
        <f>VLOOKUP(A1947,Channel_xs_widths!$D$2:$E$279,2,FALSE)</f>
        <v>#N/A</v>
      </c>
      <c r="Q1947" s="5"/>
      <c r="R1947" s="3"/>
      <c r="U1947" s="16"/>
      <c r="V1947" s="2"/>
      <c r="W1947" s="5"/>
      <c r="AB1947" s="3"/>
      <c r="AC1947" s="2"/>
      <c r="AD1947" s="2"/>
    </row>
    <row r="1948" spans="1:30">
      <c r="A1948" s="5">
        <v>37097.1057</v>
      </c>
      <c r="B1948" s="3">
        <v>-1192.7780150000001</v>
      </c>
      <c r="F1948" s="2">
        <v>-122.03341399999999</v>
      </c>
      <c r="G1948" s="2">
        <v>36.756731000000002</v>
      </c>
      <c r="H1948" s="3">
        <v>37147.078783999998</v>
      </c>
      <c r="I1948" s="3">
        <v>152.99919399999999</v>
      </c>
      <c r="J1948">
        <v>0.115151</v>
      </c>
      <c r="K1948" t="e">
        <f>VLOOKUP(A1948,Channel_xs_widths!$D$2:$E$279,2,FALSE)</f>
        <v>#N/A</v>
      </c>
      <c r="Q1948" s="5"/>
      <c r="R1948" s="3"/>
      <c r="U1948" s="16"/>
      <c r="V1948" s="2"/>
      <c r="W1948" s="5"/>
      <c r="AB1948" s="3"/>
      <c r="AC1948" s="2"/>
      <c r="AD1948" s="2"/>
    </row>
    <row r="1949" spans="1:30">
      <c r="A1949" s="5">
        <v>37130.599300000002</v>
      </c>
      <c r="B1949" s="3">
        <v>-1198.2193600000001</v>
      </c>
      <c r="F1949" s="2">
        <v>-122.033247</v>
      </c>
      <c r="G1949" s="2">
        <v>36.756461000000002</v>
      </c>
      <c r="H1949" s="3">
        <v>37181.011533999997</v>
      </c>
      <c r="I1949" s="3">
        <v>152.99901600000001</v>
      </c>
      <c r="J1949">
        <v>0.16245899999999999</v>
      </c>
      <c r="K1949" t="e">
        <f>VLOOKUP(A1949,Channel_xs_widths!$D$2:$E$279,2,FALSE)</f>
        <v>#N/A</v>
      </c>
      <c r="Q1949" s="5"/>
      <c r="R1949" s="3"/>
      <c r="U1949" s="16"/>
      <c r="V1949" s="2"/>
      <c r="W1949" s="5"/>
      <c r="AB1949" s="3"/>
      <c r="AC1949" s="2"/>
      <c r="AD1949" s="2"/>
    </row>
    <row r="1950" spans="1:30">
      <c r="A1950" s="5">
        <v>37130.599300000002</v>
      </c>
      <c r="B1950" s="3">
        <v>-1198.2193600000001</v>
      </c>
      <c r="F1950" s="2">
        <v>-122.033247</v>
      </c>
      <c r="G1950" s="2">
        <v>36.756461000000002</v>
      </c>
      <c r="H1950" s="3">
        <v>37181.011533999997</v>
      </c>
      <c r="I1950" s="3">
        <v>180</v>
      </c>
      <c r="J1950">
        <v>1.661E-2</v>
      </c>
      <c r="K1950" t="e">
        <f>VLOOKUP(A1950,Channel_xs_widths!$D$2:$E$279,2,FALSE)</f>
        <v>#N/A</v>
      </c>
      <c r="Q1950" s="5"/>
      <c r="R1950" s="3"/>
      <c r="U1950" s="16"/>
      <c r="V1950" s="2"/>
      <c r="W1950" s="5"/>
      <c r="AB1950" s="3"/>
      <c r="AC1950" s="2"/>
      <c r="AD1950" s="2"/>
    </row>
    <row r="1951" spans="1:30">
      <c r="A1951" s="5">
        <v>37152.928399999997</v>
      </c>
      <c r="B1951" s="3">
        <v>-1197.8484699999999</v>
      </c>
      <c r="F1951" s="2">
        <v>-122.033135</v>
      </c>
      <c r="G1951" s="2">
        <v>36.756281000000001</v>
      </c>
      <c r="H1951" s="3">
        <v>37203.343714000002</v>
      </c>
      <c r="I1951" s="3">
        <v>152.99886799999999</v>
      </c>
      <c r="J1951">
        <v>1.7638999999999998E-2</v>
      </c>
      <c r="K1951" t="e">
        <f>VLOOKUP(A1951,Channel_xs_widths!$D$2:$E$279,2,FALSE)</f>
        <v>#N/A</v>
      </c>
      <c r="Q1951" s="5"/>
      <c r="R1951" s="3"/>
      <c r="U1951" s="16"/>
      <c r="V1951" s="2"/>
      <c r="W1951" s="5"/>
      <c r="AB1951" s="3"/>
      <c r="AC1951" s="2"/>
      <c r="AD1951" s="2"/>
    </row>
    <row r="1952" spans="1:30">
      <c r="A1952" s="5">
        <v>37162.926700000004</v>
      </c>
      <c r="B1952" s="3">
        <v>-1197.6491289999999</v>
      </c>
      <c r="F1952" s="2">
        <v>-122.033135</v>
      </c>
      <c r="G1952" s="2">
        <v>36.756189999999997</v>
      </c>
      <c r="H1952" s="3">
        <v>37213.343966</v>
      </c>
      <c r="I1952" s="3">
        <v>179.421381</v>
      </c>
      <c r="J1952">
        <v>1.6531000000000001E-2</v>
      </c>
      <c r="K1952" t="e">
        <f>VLOOKUP(A1952,Channel_xs_widths!$D$2:$E$279,2,FALSE)</f>
        <v>#N/A</v>
      </c>
      <c r="Q1952" s="5"/>
      <c r="R1952" s="3"/>
      <c r="U1952" s="16"/>
      <c r="V1952" s="2"/>
      <c r="W1952" s="5"/>
      <c r="AB1952" s="3"/>
      <c r="AC1952" s="2"/>
      <c r="AD1952" s="2"/>
    </row>
    <row r="1953" spans="1:30">
      <c r="A1953" s="5">
        <v>37192.921499999997</v>
      </c>
      <c r="B1953" s="3">
        <v>-1198.509603</v>
      </c>
      <c r="F1953" s="2">
        <v>-122.033135</v>
      </c>
      <c r="G1953" s="2">
        <v>36.755920000000003</v>
      </c>
      <c r="H1953" s="3">
        <v>37243.351099</v>
      </c>
      <c r="I1953" s="3">
        <v>179.42138399999999</v>
      </c>
      <c r="J1953">
        <v>3.959E-2</v>
      </c>
      <c r="K1953" t="e">
        <f>VLOOKUP(A1953,Channel_xs_widths!$D$2:$E$279,2,FALSE)</f>
        <v>#N/A</v>
      </c>
      <c r="Q1953" s="5"/>
      <c r="R1953" s="3"/>
      <c r="U1953" s="16"/>
      <c r="V1953" s="2"/>
      <c r="W1953" s="5"/>
      <c r="AB1953" s="3"/>
      <c r="AC1953" s="2"/>
      <c r="AD1953" s="2"/>
    </row>
    <row r="1954" spans="1:30">
      <c r="A1954" s="5">
        <v>37222.916299999997</v>
      </c>
      <c r="B1954" s="3">
        <v>-1200.0241289999999</v>
      </c>
      <c r="F1954" s="2">
        <v>-122.033135</v>
      </c>
      <c r="G1954" s="2">
        <v>36.755650000000003</v>
      </c>
      <c r="H1954" s="3">
        <v>37273.384102000004</v>
      </c>
      <c r="I1954" s="3">
        <v>179.42138700000001</v>
      </c>
      <c r="J1954">
        <v>4.9895000000000002E-2</v>
      </c>
      <c r="K1954" t="e">
        <f>VLOOKUP(A1954,Channel_xs_widths!$D$2:$E$279,2,FALSE)</f>
        <v>#N/A</v>
      </c>
      <c r="Q1954" s="5"/>
      <c r="R1954" s="3"/>
      <c r="U1954" s="16"/>
      <c r="V1954" s="2"/>
      <c r="W1954" s="5"/>
      <c r="AB1954" s="3"/>
      <c r="AC1954" s="2"/>
      <c r="AD1954" s="2"/>
    </row>
    <row r="1955" spans="1:30">
      <c r="A1955" s="5">
        <v>37242.912799999998</v>
      </c>
      <c r="B1955" s="3">
        <v>-1201.0039059999999</v>
      </c>
      <c r="F1955" s="2">
        <v>-122.033135</v>
      </c>
      <c r="G1955" s="2">
        <v>36.755468999999998</v>
      </c>
      <c r="H1955" s="3">
        <v>37293.404618</v>
      </c>
      <c r="I1955" s="3">
        <v>179.42139</v>
      </c>
      <c r="J1955">
        <v>3.0979E-2</v>
      </c>
      <c r="K1955" t="e">
        <f>VLOOKUP(A1955,Channel_xs_widths!$D$2:$E$279,2,FALSE)</f>
        <v>#N/A</v>
      </c>
      <c r="Q1955" s="5"/>
      <c r="R1955" s="3"/>
      <c r="U1955" s="16"/>
      <c r="V1955" s="2"/>
      <c r="W1955" s="5"/>
      <c r="AB1955" s="3"/>
      <c r="AC1955" s="2"/>
      <c r="AD1955" s="2"/>
    </row>
    <row r="1956" spans="1:30">
      <c r="A1956" s="5">
        <v>37252.951800000003</v>
      </c>
      <c r="B1956" s="3">
        <v>-1200.9545900000001</v>
      </c>
      <c r="F1956" s="2">
        <v>-122.033125</v>
      </c>
      <c r="G1956" s="2">
        <v>36.755378999999998</v>
      </c>
      <c r="H1956" s="3">
        <v>37303.443723999997</v>
      </c>
      <c r="I1956" s="3">
        <v>174.25898100000001</v>
      </c>
      <c r="J1956">
        <v>4.6855000000000001E-2</v>
      </c>
      <c r="K1956" t="e">
        <f>VLOOKUP(A1956,Channel_xs_widths!$D$2:$E$279,2,FALSE)</f>
        <v>#N/A</v>
      </c>
      <c r="Q1956" s="5"/>
      <c r="R1956" s="3"/>
      <c r="U1956" s="16"/>
      <c r="V1956" s="2"/>
      <c r="W1956" s="5"/>
      <c r="AB1956" s="3"/>
      <c r="AC1956" s="2"/>
      <c r="AD1956" s="2"/>
    </row>
    <row r="1957" spans="1:30">
      <c r="A1957" s="5">
        <v>37283.068800000001</v>
      </c>
      <c r="B1957" s="3">
        <v>-1199.122392</v>
      </c>
      <c r="F1957" s="2">
        <v>-122.033095</v>
      </c>
      <c r="G1957" s="2">
        <v>36.755108999999997</v>
      </c>
      <c r="H1957" s="3">
        <v>37333.616359</v>
      </c>
      <c r="I1957" s="3">
        <v>174.258959</v>
      </c>
      <c r="J1957">
        <v>2.2390000000000001E-3</v>
      </c>
      <c r="K1957" t="e">
        <f>VLOOKUP(A1957,Channel_xs_widths!$D$2:$E$279,2,FALSE)</f>
        <v>#N/A</v>
      </c>
      <c r="Q1957" s="5"/>
      <c r="R1957" s="3"/>
      <c r="U1957" s="16"/>
      <c r="V1957" s="2"/>
      <c r="W1957" s="5"/>
      <c r="AB1957" s="3"/>
      <c r="AC1957" s="2"/>
      <c r="AD1957" s="2"/>
    </row>
    <row r="1958" spans="1:30">
      <c r="A1958" s="5">
        <v>37313.185700000002</v>
      </c>
      <c r="B1958" s="3">
        <v>-1200.819747</v>
      </c>
      <c r="F1958" s="2">
        <v>-122.03306499999999</v>
      </c>
      <c r="G1958" s="2">
        <v>36.754838999999997</v>
      </c>
      <c r="H1958" s="3">
        <v>37363.781105000002</v>
      </c>
      <c r="I1958" s="3">
        <v>174.258926</v>
      </c>
      <c r="J1958">
        <v>7.4660000000000004E-2</v>
      </c>
      <c r="K1958">
        <f>VLOOKUP(A1958,Channel_xs_widths!$D$2:$E$279,2,FALSE)</f>
        <v>422.732028555</v>
      </c>
      <c r="Q1958" s="5"/>
      <c r="R1958" s="3"/>
      <c r="U1958" s="16"/>
      <c r="V1958" s="2"/>
      <c r="W1958" s="5"/>
      <c r="AB1958" s="3"/>
      <c r="AC1958" s="2"/>
      <c r="AD1958" s="2"/>
    </row>
    <row r="1959" spans="1:30">
      <c r="A1959" s="5">
        <v>37343.3027</v>
      </c>
      <c r="B1959" s="3">
        <v>-1203.6194399999999</v>
      </c>
      <c r="F1959" s="2">
        <v>-122.033034</v>
      </c>
      <c r="G1959" s="2">
        <v>36.754567999999999</v>
      </c>
      <c r="H1959" s="3">
        <v>37394.027909999997</v>
      </c>
      <c r="I1959" s="3">
        <v>174.258893</v>
      </c>
      <c r="J1959">
        <v>8.5705000000000003E-2</v>
      </c>
      <c r="K1959" t="e">
        <f>VLOOKUP(A1959,Channel_xs_widths!$D$2:$E$279,2,FALSE)</f>
        <v>#N/A</v>
      </c>
      <c r="Q1959" s="5"/>
      <c r="R1959" s="3"/>
      <c r="U1959" s="16"/>
      <c r="V1959" s="2"/>
      <c r="W1959" s="5"/>
      <c r="AB1959" s="3"/>
      <c r="AC1959" s="2"/>
      <c r="AD1959" s="2"/>
    </row>
    <row r="1960" spans="1:30">
      <c r="A1960" s="5">
        <v>37353.341699999997</v>
      </c>
      <c r="B1960" s="3">
        <v>-1204.2613120000001</v>
      </c>
      <c r="F1960" s="2">
        <v>-122.033024</v>
      </c>
      <c r="G1960" s="2">
        <v>36.754477999999999</v>
      </c>
      <c r="H1960" s="3">
        <v>37404.087394000002</v>
      </c>
      <c r="I1960" s="3">
        <v>174.258871</v>
      </c>
      <c r="J1960">
        <v>7.8683000000000003E-2</v>
      </c>
      <c r="K1960" t="e">
        <f>VLOOKUP(A1960,Channel_xs_widths!$D$2:$E$279,2,FALSE)</f>
        <v>#N/A</v>
      </c>
      <c r="Q1960" s="5"/>
      <c r="R1960" s="3"/>
      <c r="U1960" s="16"/>
      <c r="V1960" s="2"/>
      <c r="W1960" s="5"/>
      <c r="AB1960" s="3"/>
      <c r="AC1960" s="2"/>
      <c r="AD1960" s="2"/>
    </row>
    <row r="1961" spans="1:30">
      <c r="A1961" s="5">
        <v>37375.670899999997</v>
      </c>
      <c r="B1961" s="3">
        <v>-1206.16626</v>
      </c>
      <c r="F1961" s="2">
        <v>-122.03291299999999</v>
      </c>
      <c r="G1961" s="2">
        <v>36.754297999999999</v>
      </c>
      <c r="H1961" s="3">
        <v>37426.497711999997</v>
      </c>
      <c r="I1961" s="3">
        <v>152.998167</v>
      </c>
      <c r="J1961">
        <v>8.5311999999999999E-2</v>
      </c>
      <c r="K1961" t="e">
        <f>VLOOKUP(A1961,Channel_xs_widths!$D$2:$E$279,2,FALSE)</f>
        <v>#N/A</v>
      </c>
      <c r="Q1961" s="5"/>
      <c r="R1961" s="3"/>
      <c r="U1961" s="16"/>
      <c r="V1961" s="2"/>
      <c r="W1961" s="5"/>
      <c r="AB1961" s="3"/>
      <c r="AC1961" s="2"/>
      <c r="AD1961" s="2"/>
    </row>
    <row r="1962" spans="1:30">
      <c r="A1962" s="5">
        <v>37375.670899999997</v>
      </c>
      <c r="B1962" s="3">
        <v>-1206.16626</v>
      </c>
      <c r="F1962" s="2">
        <v>-122.03291299999999</v>
      </c>
      <c r="G1962" s="2">
        <v>36.754297999999999</v>
      </c>
      <c r="H1962" s="3">
        <v>37426.497711999997</v>
      </c>
      <c r="I1962" s="3">
        <v>135</v>
      </c>
      <c r="J1962">
        <v>1.624E-3</v>
      </c>
      <c r="K1962" t="e">
        <f>VLOOKUP(A1962,Channel_xs_widths!$D$2:$E$279,2,FALSE)</f>
        <v>#N/A</v>
      </c>
      <c r="Q1962" s="5"/>
      <c r="R1962" s="3"/>
      <c r="U1962" s="16"/>
      <c r="V1962" s="2"/>
      <c r="W1962" s="5"/>
      <c r="AB1962" s="3"/>
      <c r="AC1962" s="2"/>
      <c r="AD1962" s="2"/>
    </row>
    <row r="1963" spans="1:30">
      <c r="A1963" s="5">
        <v>37409.164700000001</v>
      </c>
      <c r="B1963" s="3">
        <v>-1206.220642</v>
      </c>
      <c r="F1963" s="2">
        <v>-122.032746</v>
      </c>
      <c r="G1963" s="2">
        <v>36.754027000000001</v>
      </c>
      <c r="H1963" s="3">
        <v>37459.991588999997</v>
      </c>
      <c r="I1963" s="3">
        <v>152.998019</v>
      </c>
      <c r="J1963">
        <v>3.3912999999999999E-2</v>
      </c>
      <c r="K1963" t="e">
        <f>VLOOKUP(A1963,Channel_xs_widths!$D$2:$E$279,2,FALSE)</f>
        <v>#N/A</v>
      </c>
      <c r="Q1963" s="5"/>
      <c r="R1963" s="3"/>
      <c r="U1963" s="16"/>
      <c r="V1963" s="2"/>
      <c r="W1963" s="5"/>
      <c r="AB1963" s="3"/>
      <c r="AC1963" s="2"/>
      <c r="AD1963" s="2"/>
    </row>
    <row r="1964" spans="1:30">
      <c r="A1964" s="5">
        <v>37442.658600000002</v>
      </c>
      <c r="B1964" s="3">
        <v>-1208.4379879999999</v>
      </c>
      <c r="F1964" s="2">
        <v>-122.032579</v>
      </c>
      <c r="G1964" s="2">
        <v>36.753757</v>
      </c>
      <c r="H1964" s="3">
        <v>37493.55876</v>
      </c>
      <c r="I1964" s="3">
        <v>152.99784099999999</v>
      </c>
      <c r="J1964">
        <v>6.6201999999999997E-2</v>
      </c>
      <c r="K1964" t="e">
        <f>VLOOKUP(A1964,Channel_xs_widths!$D$2:$E$279,2,FALSE)</f>
        <v>#N/A</v>
      </c>
      <c r="Q1964" s="5"/>
      <c r="R1964" s="3"/>
      <c r="U1964" s="16"/>
      <c r="V1964" s="2"/>
      <c r="W1964" s="5"/>
      <c r="AB1964" s="3"/>
      <c r="AC1964" s="2"/>
      <c r="AD1964" s="2"/>
    </row>
    <row r="1965" spans="1:30">
      <c r="A1965" s="5">
        <v>37442.658600000002</v>
      </c>
      <c r="B1965" s="3">
        <v>-1208.4379879999999</v>
      </c>
      <c r="F1965" s="2">
        <v>-122.032579</v>
      </c>
      <c r="G1965" s="2">
        <v>36.753757</v>
      </c>
      <c r="H1965" s="3">
        <v>37493.55876</v>
      </c>
      <c r="I1965" s="3">
        <v>135</v>
      </c>
      <c r="J1965">
        <v>1.779E-3</v>
      </c>
      <c r="K1965" t="e">
        <f>VLOOKUP(A1965,Channel_xs_widths!$D$2:$E$279,2,FALSE)</f>
        <v>#N/A</v>
      </c>
      <c r="Q1965" s="5"/>
      <c r="R1965" s="3"/>
      <c r="U1965" s="16"/>
      <c r="V1965" s="2"/>
      <c r="W1965" s="5"/>
      <c r="AB1965" s="3"/>
      <c r="AC1965" s="2"/>
      <c r="AD1965" s="2"/>
    </row>
    <row r="1966" spans="1:30">
      <c r="A1966" s="5">
        <v>37464.987800000003</v>
      </c>
      <c r="B1966" s="3">
        <v>-1208.4777019999999</v>
      </c>
      <c r="F1966" s="2">
        <v>-122.03246799999999</v>
      </c>
      <c r="G1966" s="2">
        <v>36.753577</v>
      </c>
      <c r="H1966" s="3">
        <v>37515.888045</v>
      </c>
      <c r="I1966" s="3">
        <v>152.997694</v>
      </c>
      <c r="J1966">
        <v>1.2409999999999999E-3</v>
      </c>
      <c r="K1966" t="e">
        <f>VLOOKUP(A1966,Channel_xs_widths!$D$2:$E$279,2,FALSE)</f>
        <v>#N/A</v>
      </c>
      <c r="Q1966" s="5"/>
      <c r="R1966" s="3"/>
      <c r="U1966" s="16"/>
      <c r="V1966" s="2"/>
      <c r="W1966" s="5"/>
      <c r="AB1966" s="3"/>
      <c r="AC1966" s="2"/>
      <c r="AD1966" s="2"/>
    </row>
    <row r="1967" spans="1:30">
      <c r="A1967" s="5">
        <v>37476.817799999997</v>
      </c>
      <c r="B1967" s="3">
        <v>-1208.4803690000001</v>
      </c>
      <c r="F1967" s="2">
        <v>-122.032397</v>
      </c>
      <c r="G1967" s="2">
        <v>36.753487</v>
      </c>
      <c r="H1967" s="3">
        <v>37527.71804</v>
      </c>
      <c r="I1967" s="3">
        <v>147.11029500000001</v>
      </c>
      <c r="J1967">
        <v>3.999E-3</v>
      </c>
      <c r="K1967" t="e">
        <f>VLOOKUP(A1967,Channel_xs_widths!$D$2:$E$279,2,FALSE)</f>
        <v>#N/A</v>
      </c>
      <c r="Q1967" s="5"/>
      <c r="R1967" s="3"/>
      <c r="U1967" s="16"/>
      <c r="V1967" s="2"/>
      <c r="W1967" s="5"/>
      <c r="AB1967" s="3"/>
      <c r="AC1967" s="2"/>
      <c r="AD1967" s="2"/>
    </row>
    <row r="1968" spans="1:30">
      <c r="A1968" s="5">
        <v>37502.167800000003</v>
      </c>
      <c r="B1968" s="3">
        <v>-1208.6263779999999</v>
      </c>
      <c r="F1968" s="2">
        <v>-122.032245</v>
      </c>
      <c r="G1968" s="2">
        <v>36.753293999999997</v>
      </c>
      <c r="H1968" s="3">
        <v>37553.068460000002</v>
      </c>
      <c r="I1968" s="3">
        <v>147.11018200000001</v>
      </c>
      <c r="J1968">
        <v>6.7330000000000003E-3</v>
      </c>
      <c r="K1968" t="e">
        <f>VLOOKUP(A1968,Channel_xs_widths!$D$2:$E$279,2,FALSE)</f>
        <v>#N/A</v>
      </c>
      <c r="Q1968" s="5"/>
      <c r="R1968" s="3"/>
      <c r="U1968" s="16"/>
      <c r="V1968" s="2"/>
      <c r="W1968" s="5"/>
      <c r="AB1968" s="3"/>
      <c r="AC1968" s="2"/>
      <c r="AD1968" s="2"/>
    </row>
    <row r="1969" spans="1:30">
      <c r="A1969" s="5">
        <v>37512.307800000002</v>
      </c>
      <c r="B1969" s="3">
        <v>-1208.7193380000001</v>
      </c>
      <c r="F1969" s="2">
        <v>-122.032184</v>
      </c>
      <c r="G1969" s="2">
        <v>36.753216000000002</v>
      </c>
      <c r="H1969" s="3">
        <v>37563.208892000002</v>
      </c>
      <c r="I1969" s="3">
        <v>147.110074</v>
      </c>
      <c r="J1969">
        <v>2.4229999999999998E-3</v>
      </c>
      <c r="K1969">
        <f>VLOOKUP(A1969,Channel_xs_widths!$D$2:$E$279,2,FALSE)</f>
        <v>468.59363453899999</v>
      </c>
      <c r="Q1969" s="5"/>
      <c r="R1969" s="3"/>
      <c r="U1969" s="16"/>
      <c r="V1969" s="2"/>
      <c r="W1969" s="5"/>
      <c r="AB1969" s="3"/>
      <c r="AC1969" s="2"/>
      <c r="AD1969" s="2"/>
    </row>
    <row r="1970" spans="1:30">
      <c r="A1970" s="5">
        <v>37547.7978</v>
      </c>
      <c r="B1970" s="3">
        <v>-1208.515836</v>
      </c>
      <c r="F1970" s="2">
        <v>-122.031972</v>
      </c>
      <c r="G1970" s="2">
        <v>36.752946000000001</v>
      </c>
      <c r="H1970" s="3">
        <v>37598.699516000001</v>
      </c>
      <c r="I1970" s="3">
        <v>147.109936</v>
      </c>
      <c r="J1970">
        <v>1.2595E-2</v>
      </c>
      <c r="K1970" t="e">
        <f>VLOOKUP(A1970,Channel_xs_widths!$D$2:$E$279,2,FALSE)</f>
        <v>#N/A</v>
      </c>
      <c r="Q1970" s="5"/>
      <c r="R1970" s="3"/>
      <c r="U1970" s="16"/>
      <c r="V1970" s="2"/>
      <c r="W1970" s="5"/>
      <c r="AB1970" s="3"/>
      <c r="AC1970" s="2"/>
      <c r="AD1970" s="2"/>
    </row>
    <row r="1971" spans="1:30">
      <c r="A1971" s="5">
        <v>37557.937899999997</v>
      </c>
      <c r="B1971" s="3">
        <v>-1209.294067</v>
      </c>
      <c r="F1971" s="2">
        <v>-122.03191099999999</v>
      </c>
      <c r="G1971" s="2">
        <v>36.752868999999997</v>
      </c>
      <c r="H1971" s="3">
        <v>37608.869355000003</v>
      </c>
      <c r="I1971" s="3">
        <v>147.10979699999999</v>
      </c>
      <c r="J1971">
        <v>1.6936E-2</v>
      </c>
      <c r="K1971" t="e">
        <f>VLOOKUP(A1971,Channel_xs_widths!$D$2:$E$279,2,FALSE)</f>
        <v>#N/A</v>
      </c>
      <c r="Q1971" s="5"/>
      <c r="R1971" s="3"/>
      <c r="U1971" s="16"/>
      <c r="V1971" s="2"/>
      <c r="W1971" s="5"/>
      <c r="AB1971" s="3"/>
      <c r="AC1971" s="2"/>
      <c r="AD1971" s="2"/>
    </row>
    <row r="1972" spans="1:30">
      <c r="A1972" s="5">
        <v>37583.287900000003</v>
      </c>
      <c r="B1972" s="3">
        <v>-1209.1168990000001</v>
      </c>
      <c r="F1972" s="2">
        <v>-122.03175899999999</v>
      </c>
      <c r="G1972" s="2">
        <v>36.752676000000001</v>
      </c>
      <c r="H1972" s="3">
        <v>37634.220032999998</v>
      </c>
      <c r="I1972" s="3">
        <v>147.10969</v>
      </c>
      <c r="J1972">
        <v>1.7201000000000001E-2</v>
      </c>
      <c r="K1972" t="e">
        <f>VLOOKUP(A1972,Channel_xs_widths!$D$2:$E$279,2,FALSE)</f>
        <v>#N/A</v>
      </c>
      <c r="Q1972" s="5"/>
      <c r="R1972" s="3"/>
      <c r="U1972" s="16"/>
      <c r="V1972" s="2"/>
      <c r="W1972" s="5"/>
      <c r="AB1972" s="3"/>
      <c r="AC1972" s="2"/>
      <c r="AD1972" s="2"/>
    </row>
    <row r="1973" spans="1:30">
      <c r="A1973" s="5">
        <v>37595.118000000002</v>
      </c>
      <c r="B1973" s="3">
        <v>-1209.9335940000001</v>
      </c>
      <c r="F1973" s="2">
        <v>-122.031688</v>
      </c>
      <c r="G1973" s="2">
        <v>36.752585000000003</v>
      </c>
      <c r="H1973" s="3">
        <v>37646.078223999997</v>
      </c>
      <c r="I1973" s="3">
        <v>147.109577</v>
      </c>
      <c r="J1973">
        <v>6.8283999999999997E-2</v>
      </c>
      <c r="K1973" t="e">
        <f>VLOOKUP(A1973,Channel_xs_widths!$D$2:$E$279,2,FALSE)</f>
        <v>#N/A</v>
      </c>
      <c r="Q1973" s="5"/>
      <c r="R1973" s="3"/>
      <c r="U1973" s="16"/>
      <c r="V1973" s="2"/>
      <c r="W1973" s="5"/>
      <c r="AB1973" s="3"/>
      <c r="AC1973" s="2"/>
      <c r="AD1973" s="2"/>
    </row>
    <row r="1974" spans="1:30">
      <c r="A1974" s="5">
        <v>37613.108500000002</v>
      </c>
      <c r="B1974" s="3">
        <v>-1211.1531580000001</v>
      </c>
      <c r="F1974" s="2">
        <v>-122.031577</v>
      </c>
      <c r="G1974" s="2">
        <v>36.752450000000003</v>
      </c>
      <c r="H1974" s="3">
        <v>37664.110044000001</v>
      </c>
      <c r="I1974" s="3">
        <v>145.89366899999999</v>
      </c>
      <c r="J1974">
        <v>5.7909000000000002E-2</v>
      </c>
      <c r="K1974" t="e">
        <f>VLOOKUP(A1974,Channel_xs_widths!$D$2:$E$279,2,FALSE)</f>
        <v>#N/A</v>
      </c>
      <c r="Q1974" s="5"/>
      <c r="R1974" s="3"/>
      <c r="U1974" s="16"/>
      <c r="V1974" s="2"/>
      <c r="W1974" s="5"/>
      <c r="AB1974" s="3"/>
      <c r="AC1974" s="2"/>
      <c r="AD1974" s="2"/>
    </row>
    <row r="1975" spans="1:30">
      <c r="A1975" s="5">
        <v>37619.105300000003</v>
      </c>
      <c r="B1975" s="3">
        <v>-1211.322686</v>
      </c>
      <c r="F1975" s="2">
        <v>-122.03154000000001</v>
      </c>
      <c r="G1975" s="2">
        <v>36.752405000000003</v>
      </c>
      <c r="H1975" s="3">
        <v>37670.109285999999</v>
      </c>
      <c r="I1975" s="3">
        <v>145.893595</v>
      </c>
      <c r="J1975">
        <v>2.8475E-2</v>
      </c>
      <c r="K1975" t="e">
        <f>VLOOKUP(A1975,Channel_xs_widths!$D$2:$E$279,2,FALSE)</f>
        <v>#N/A</v>
      </c>
      <c r="Q1975" s="5"/>
      <c r="R1975" s="3"/>
      <c r="U1975" s="16"/>
      <c r="V1975" s="2"/>
      <c r="W1975" s="5"/>
      <c r="AB1975" s="3"/>
      <c r="AC1975" s="2"/>
      <c r="AD1975" s="2"/>
    </row>
    <row r="1976" spans="1:30">
      <c r="A1976" s="5">
        <v>37655.0864</v>
      </c>
      <c r="B1976" s="3">
        <v>-1209.9578180000001</v>
      </c>
      <c r="F1976" s="2">
        <v>-122.031317</v>
      </c>
      <c r="G1976" s="2">
        <v>36.752135000000003</v>
      </c>
      <c r="H1976" s="3">
        <v>37706.116261000003</v>
      </c>
      <c r="I1976" s="3">
        <v>145.89346499999999</v>
      </c>
      <c r="J1976">
        <v>2.0486999999999998E-2</v>
      </c>
      <c r="K1976" t="e">
        <f>VLOOKUP(A1976,Channel_xs_widths!$D$2:$E$279,2,FALSE)</f>
        <v>#N/A</v>
      </c>
      <c r="Q1976" s="5"/>
      <c r="R1976" s="3"/>
      <c r="U1976" s="16"/>
      <c r="V1976" s="2"/>
      <c r="W1976" s="5"/>
      <c r="AB1976" s="3"/>
      <c r="AC1976" s="2"/>
      <c r="AD1976" s="2"/>
    </row>
    <row r="1977" spans="1:30">
      <c r="A1977" s="5">
        <v>37667.080099999999</v>
      </c>
      <c r="B1977" s="3">
        <v>-1210.3398030000001</v>
      </c>
      <c r="F1977" s="2">
        <v>-122.031243</v>
      </c>
      <c r="G1977" s="2">
        <v>36.752045000000003</v>
      </c>
      <c r="H1977" s="3">
        <v>37718.116050999997</v>
      </c>
      <c r="I1977" s="3">
        <v>145.893316</v>
      </c>
      <c r="J1977">
        <v>1.3422999999999999E-2</v>
      </c>
      <c r="K1977" t="e">
        <f>VLOOKUP(A1977,Channel_xs_widths!$D$2:$E$279,2,FALSE)</f>
        <v>#N/A</v>
      </c>
      <c r="Q1977" s="5"/>
      <c r="R1977" s="3"/>
      <c r="U1977" s="16"/>
      <c r="V1977" s="2"/>
      <c r="W1977" s="5"/>
      <c r="AB1977" s="3"/>
      <c r="AC1977" s="2"/>
      <c r="AD1977" s="2"/>
    </row>
    <row r="1978" spans="1:30">
      <c r="A1978" s="5">
        <v>37691.067600000002</v>
      </c>
      <c r="B1978" s="3">
        <v>-1210.4407960000001</v>
      </c>
      <c r="F1978" s="2">
        <v>-122.03109499999999</v>
      </c>
      <c r="G1978" s="2">
        <v>36.751863999999998</v>
      </c>
      <c r="H1978" s="3">
        <v>37742.103692999997</v>
      </c>
      <c r="I1978" s="3">
        <v>145.893204</v>
      </c>
      <c r="J1978">
        <v>2.2492000000000002E-2</v>
      </c>
      <c r="K1978" t="e">
        <f>VLOOKUP(A1978,Channel_xs_widths!$D$2:$E$279,2,FALSE)</f>
        <v>#N/A</v>
      </c>
      <c r="Q1978" s="5"/>
      <c r="R1978" s="3"/>
      <c r="U1978" s="16"/>
      <c r="V1978" s="2"/>
      <c r="W1978" s="5"/>
      <c r="AB1978" s="3"/>
      <c r="AC1978" s="2"/>
      <c r="AD1978" s="2"/>
    </row>
    <row r="1979" spans="1:30">
      <c r="A1979" s="5">
        <v>37703.061300000001</v>
      </c>
      <c r="B1979" s="3">
        <v>-1211.149089</v>
      </c>
      <c r="F1979" s="2">
        <v>-122.031021</v>
      </c>
      <c r="G1979" s="2">
        <v>36.751773999999997</v>
      </c>
      <c r="H1979" s="3">
        <v>37754.118309999998</v>
      </c>
      <c r="I1979" s="3">
        <v>145.89309299999999</v>
      </c>
      <c r="J1979">
        <v>4.2381000000000002E-2</v>
      </c>
      <c r="K1979" t="e">
        <f>VLOOKUP(A1979,Channel_xs_widths!$D$2:$E$279,2,FALSE)</f>
        <v>#N/A</v>
      </c>
      <c r="Q1979" s="5"/>
      <c r="R1979" s="3"/>
      <c r="U1979" s="16"/>
      <c r="V1979" s="2"/>
      <c r="W1979" s="5"/>
      <c r="AB1979" s="3"/>
      <c r="AC1979" s="2"/>
      <c r="AD1979" s="2"/>
    </row>
    <row r="1980" spans="1:30">
      <c r="A1980" s="5">
        <v>37714.184699999998</v>
      </c>
      <c r="B1980" s="3">
        <v>-1211.4205320000001</v>
      </c>
      <c r="F1980" s="2">
        <v>-122.03090899999999</v>
      </c>
      <c r="G1980" s="2">
        <v>36.751728999999997</v>
      </c>
      <c r="H1980" s="3">
        <v>37765.245052999999</v>
      </c>
      <c r="I1980" s="3">
        <v>116.12683800000001</v>
      </c>
      <c r="J1980">
        <v>5.3119999999999999E-3</v>
      </c>
      <c r="K1980">
        <f>VLOOKUP(A1980,Channel_xs_widths!$D$2:$E$279,2,FALSE)</f>
        <v>515.95627439700002</v>
      </c>
      <c r="Q1980" s="5"/>
      <c r="R1980" s="3"/>
      <c r="U1980" s="16"/>
      <c r="V1980" s="2"/>
      <c r="W1980" s="5"/>
      <c r="AB1980" s="3"/>
      <c r="AC1980" s="2"/>
      <c r="AD1980" s="2"/>
    </row>
    <row r="1981" spans="1:30">
      <c r="A1981" s="5">
        <v>37747.555</v>
      </c>
      <c r="B1981" s="3">
        <v>-1210.91272</v>
      </c>
      <c r="F1981" s="2">
        <v>-122.030575</v>
      </c>
      <c r="G1981" s="2">
        <v>36.751593999999997</v>
      </c>
      <c r="H1981" s="3">
        <v>37798.619246000002</v>
      </c>
      <c r="I1981" s="3">
        <v>116.126678</v>
      </c>
      <c r="J1981">
        <v>4.7321000000000002E-2</v>
      </c>
      <c r="K1981" t="e">
        <f>VLOOKUP(A1981,Channel_xs_widths!$D$2:$E$279,2,FALSE)</f>
        <v>#N/A</v>
      </c>
      <c r="Q1981" s="5"/>
      <c r="R1981" s="3"/>
      <c r="U1981" s="16"/>
      <c r="V1981" s="2"/>
      <c r="W1981" s="5"/>
      <c r="AB1981" s="3"/>
      <c r="AC1981" s="2"/>
      <c r="AD1981" s="2"/>
    </row>
    <row r="1982" spans="1:30">
      <c r="A1982" s="5">
        <v>37780.9254</v>
      </c>
      <c r="B1982" s="3">
        <v>-1208.2622679999999</v>
      </c>
      <c r="F1982" s="2">
        <v>-122.030241</v>
      </c>
      <c r="G1982" s="2">
        <v>36.751458999999997</v>
      </c>
      <c r="H1982" s="3">
        <v>37832.094716</v>
      </c>
      <c r="I1982" s="3">
        <v>116.12644</v>
      </c>
      <c r="J1982">
        <v>2.0261999999999999E-2</v>
      </c>
      <c r="K1982" t="e">
        <f>VLOOKUP(A1982,Channel_xs_widths!$D$2:$E$279,2,FALSE)</f>
        <v>#N/A</v>
      </c>
      <c r="Q1982" s="5"/>
      <c r="R1982" s="3"/>
      <c r="U1982" s="16"/>
      <c r="V1982" s="2"/>
      <c r="W1982" s="5"/>
      <c r="AB1982" s="3"/>
      <c r="AC1982" s="2"/>
      <c r="AD1982" s="2"/>
    </row>
    <row r="1983" spans="1:30">
      <c r="A1983" s="5">
        <v>37814.295899999997</v>
      </c>
      <c r="B1983" s="3">
        <v>-1212.2650149999999</v>
      </c>
      <c r="F1983" s="2">
        <v>-122.02990699999999</v>
      </c>
      <c r="G1983" s="2">
        <v>36.751323999999997</v>
      </c>
      <c r="H1983" s="3">
        <v>37865.704347999999</v>
      </c>
      <c r="I1983" s="3">
        <v>116.12620099999999</v>
      </c>
      <c r="J1983">
        <v>0.119949</v>
      </c>
      <c r="K1983" t="e">
        <f>VLOOKUP(A1983,Channel_xs_widths!$D$2:$E$279,2,FALSE)</f>
        <v>#N/A</v>
      </c>
      <c r="Q1983" s="5"/>
      <c r="R1983" s="3"/>
      <c r="U1983" s="16"/>
      <c r="V1983" s="2"/>
      <c r="W1983" s="5"/>
      <c r="AB1983" s="3"/>
      <c r="AC1983" s="2"/>
      <c r="AD1983" s="2"/>
    </row>
    <row r="1984" spans="1:30">
      <c r="A1984" s="5">
        <v>37814.295899999997</v>
      </c>
      <c r="B1984" s="3">
        <v>-1212.2650149999999</v>
      </c>
      <c r="F1984" s="2">
        <v>-122.02990699999999</v>
      </c>
      <c r="G1984" s="2">
        <v>36.751323999999997</v>
      </c>
      <c r="H1984" s="3">
        <v>37865.704347999999</v>
      </c>
      <c r="I1984" s="3">
        <v>101.21756999999999</v>
      </c>
      <c r="J1984">
        <v>6.3959000000000002E-2</v>
      </c>
      <c r="K1984" t="e">
        <f>VLOOKUP(A1984,Channel_xs_widths!$D$2:$E$279,2,FALSE)</f>
        <v>#N/A</v>
      </c>
      <c r="Q1984" s="5"/>
      <c r="R1984" s="3"/>
      <c r="U1984" s="16"/>
      <c r="V1984" s="2"/>
      <c r="W1984" s="5"/>
      <c r="AB1984" s="3"/>
      <c r="AC1984" s="2"/>
      <c r="AD1984" s="2"/>
    </row>
    <row r="1985" spans="1:30">
      <c r="A1985" s="5">
        <v>37836.542800000003</v>
      </c>
      <c r="B1985" s="3">
        <v>-1210.842122</v>
      </c>
      <c r="F1985" s="2">
        <v>-122.029685</v>
      </c>
      <c r="G1985" s="2">
        <v>36.751233999999997</v>
      </c>
      <c r="H1985" s="3">
        <v>37887.996783000002</v>
      </c>
      <c r="I1985" s="3">
        <v>116.126002</v>
      </c>
      <c r="J1985">
        <v>5.6106999999999997E-2</v>
      </c>
      <c r="K1985" t="e">
        <f>VLOOKUP(A1985,Channel_xs_widths!$D$2:$E$279,2,FALSE)</f>
        <v>#N/A</v>
      </c>
      <c r="Q1985" s="5"/>
      <c r="R1985" s="3"/>
      <c r="U1985" s="16"/>
      <c r="V1985" s="2"/>
      <c r="W1985" s="5"/>
      <c r="AB1985" s="3"/>
      <c r="AC1985" s="2"/>
      <c r="AD1985" s="2"/>
    </row>
    <row r="1986" spans="1:30">
      <c r="A1986" s="5">
        <v>37846.521200000003</v>
      </c>
      <c r="B1986" s="3">
        <v>-1210.456954</v>
      </c>
      <c r="F1986" s="2">
        <v>-122.029574</v>
      </c>
      <c r="G1986" s="2">
        <v>36.751224999999998</v>
      </c>
      <c r="H1986" s="3">
        <v>37897.982539999997</v>
      </c>
      <c r="I1986" s="3">
        <v>94.645709999999994</v>
      </c>
      <c r="J1986">
        <v>7.0525000000000004E-2</v>
      </c>
      <c r="K1986" t="e">
        <f>VLOOKUP(A1986,Channel_xs_widths!$D$2:$E$279,2,FALSE)</f>
        <v>#N/A</v>
      </c>
      <c r="Q1986" s="5"/>
      <c r="R1986" s="3"/>
      <c r="U1986" s="16"/>
      <c r="V1986" s="2"/>
      <c r="W1986" s="5"/>
      <c r="AB1986" s="3"/>
      <c r="AC1986" s="2"/>
      <c r="AD1986" s="2"/>
    </row>
    <row r="1987" spans="1:30">
      <c r="A1987" s="5">
        <v>37876.456100000003</v>
      </c>
      <c r="B1987" s="3">
        <v>-1208.0272219999999</v>
      </c>
      <c r="F1987" s="2">
        <v>-122.02924</v>
      </c>
      <c r="G1987" s="2">
        <v>36.751201000000002</v>
      </c>
      <c r="H1987" s="3">
        <v>37928.015971000001</v>
      </c>
      <c r="I1987" s="3">
        <v>94.645574999999994</v>
      </c>
      <c r="J1987">
        <v>1.4203E-2</v>
      </c>
      <c r="K1987" t="e">
        <f>VLOOKUP(A1987,Channel_xs_widths!$D$2:$E$279,2,FALSE)</f>
        <v>#N/A</v>
      </c>
      <c r="Q1987" s="5"/>
      <c r="R1987" s="3"/>
      <c r="U1987" s="16"/>
      <c r="V1987" s="2"/>
      <c r="W1987" s="5"/>
      <c r="AB1987" s="3"/>
      <c r="AC1987" s="2"/>
      <c r="AD1987" s="2"/>
    </row>
    <row r="1988" spans="1:30">
      <c r="A1988" s="5">
        <v>37906.391100000001</v>
      </c>
      <c r="B1988" s="3">
        <v>-1209.606634</v>
      </c>
      <c r="F1988" s="2">
        <v>-122.02890600000001</v>
      </c>
      <c r="G1988" s="2">
        <v>36.751176000000001</v>
      </c>
      <c r="H1988" s="3">
        <v>37957.992603999999</v>
      </c>
      <c r="I1988" s="3">
        <v>94.645374000000004</v>
      </c>
      <c r="J1988">
        <v>8.2818000000000003E-2</v>
      </c>
      <c r="K1988" t="e">
        <f>VLOOKUP(A1988,Channel_xs_widths!$D$2:$E$279,2,FALSE)</f>
        <v>#N/A</v>
      </c>
      <c r="Q1988" s="5"/>
      <c r="R1988" s="3"/>
      <c r="U1988" s="16"/>
      <c r="V1988" s="2"/>
      <c r="W1988" s="5"/>
      <c r="AB1988" s="3"/>
      <c r="AC1988" s="2"/>
      <c r="AD1988" s="2"/>
    </row>
    <row r="1989" spans="1:30">
      <c r="A1989" s="5">
        <v>37936.326099999998</v>
      </c>
      <c r="B1989" s="3">
        <v>-1212.9855620000001</v>
      </c>
      <c r="F1989" s="2">
        <v>-122.028572</v>
      </c>
      <c r="G1989" s="2">
        <v>36.751151999999998</v>
      </c>
      <c r="H1989" s="3">
        <v>37988.117707999998</v>
      </c>
      <c r="I1989" s="3">
        <v>94.645173</v>
      </c>
      <c r="J1989">
        <v>0.104535</v>
      </c>
      <c r="K1989" t="e">
        <f>VLOOKUP(A1989,Channel_xs_widths!$D$2:$E$279,2,FALSE)</f>
        <v>#N/A</v>
      </c>
      <c r="Q1989" s="5"/>
      <c r="R1989" s="3"/>
      <c r="U1989" s="16"/>
      <c r="V1989" s="2"/>
      <c r="W1989" s="5"/>
      <c r="AB1989" s="3"/>
      <c r="AC1989" s="2"/>
      <c r="AD1989" s="2"/>
    </row>
    <row r="1990" spans="1:30">
      <c r="A1990" s="5">
        <v>37946.304499999998</v>
      </c>
      <c r="B1990" s="3">
        <v>-1213.778971</v>
      </c>
      <c r="F1990" s="2">
        <v>-122.02846</v>
      </c>
      <c r="G1990" s="2">
        <v>36.751142999999999</v>
      </c>
      <c r="H1990" s="3">
        <v>37998.127540000001</v>
      </c>
      <c r="I1990" s="3">
        <v>94.645038999999997</v>
      </c>
      <c r="J1990">
        <v>9.8438999999999999E-2</v>
      </c>
      <c r="K1990" t="e">
        <f>VLOOKUP(A1990,Channel_xs_widths!$D$2:$E$279,2,FALSE)</f>
        <v>#N/A</v>
      </c>
      <c r="Q1990" s="5"/>
      <c r="R1990" s="3"/>
      <c r="U1990" s="16"/>
      <c r="V1990" s="2"/>
      <c r="W1990" s="5"/>
      <c r="AB1990" s="3"/>
      <c r="AC1990" s="2"/>
      <c r="AD1990" s="2"/>
    </row>
    <row r="1991" spans="1:30">
      <c r="A1991" s="5">
        <v>37967.266199999998</v>
      </c>
      <c r="B1991" s="3">
        <v>-1216.031277</v>
      </c>
      <c r="F1991" s="2">
        <v>-122.028238</v>
      </c>
      <c r="G1991" s="2">
        <v>36.751083000000001</v>
      </c>
      <c r="H1991" s="3">
        <v>38019.209917</v>
      </c>
      <c r="I1991" s="3">
        <v>107.959689</v>
      </c>
      <c r="J1991">
        <v>7.4163999999999994E-2</v>
      </c>
      <c r="K1991" t="e">
        <f>VLOOKUP(A1991,Channel_xs_widths!$D$2:$E$279,2,FALSE)</f>
        <v>#N/A</v>
      </c>
      <c r="Q1991" s="5"/>
      <c r="R1991" s="3"/>
      <c r="U1991" s="16"/>
      <c r="V1991" s="2"/>
      <c r="W1991" s="5"/>
      <c r="AB1991" s="3"/>
      <c r="AC1991" s="2"/>
      <c r="AD1991" s="2"/>
    </row>
    <row r="1992" spans="1:30">
      <c r="A1992" s="5">
        <v>37977.747100000001</v>
      </c>
      <c r="B1992" s="3">
        <v>-1216.1108810000001</v>
      </c>
      <c r="F1992" s="2">
        <v>-122.028127</v>
      </c>
      <c r="G1992" s="2">
        <v>36.751052999999999</v>
      </c>
      <c r="H1992" s="3">
        <v>38029.691084999999</v>
      </c>
      <c r="I1992" s="3">
        <v>107.95957900000001</v>
      </c>
      <c r="J1992">
        <v>1.7958999999999999E-2</v>
      </c>
      <c r="K1992" t="e">
        <f>VLOOKUP(A1992,Channel_xs_widths!$D$2:$E$279,2,FALSE)</f>
        <v>#N/A</v>
      </c>
      <c r="Q1992" s="5"/>
      <c r="R1992" s="3"/>
      <c r="U1992" s="16"/>
      <c r="V1992" s="2"/>
      <c r="W1992" s="5"/>
      <c r="AB1992" s="3"/>
      <c r="AC1992" s="2"/>
      <c r="AD1992" s="2"/>
    </row>
    <row r="1993" spans="1:30">
      <c r="A1993" s="5">
        <v>37998.7088</v>
      </c>
      <c r="B1993" s="3">
        <v>-1216.595961</v>
      </c>
      <c r="F1993" s="2">
        <v>-122.02790400000001</v>
      </c>
      <c r="G1993" s="2">
        <v>36.750993000000001</v>
      </c>
      <c r="H1993" s="3">
        <v>38050.658441</v>
      </c>
      <c r="I1993" s="3">
        <v>107.959469</v>
      </c>
      <c r="J1993">
        <v>2.7990000000000001E-2</v>
      </c>
      <c r="K1993" t="e">
        <f>VLOOKUP(A1993,Channel_xs_widths!$D$2:$E$279,2,FALSE)</f>
        <v>#N/A</v>
      </c>
      <c r="Q1993" s="5"/>
      <c r="R1993" s="3"/>
      <c r="U1993" s="16"/>
      <c r="V1993" s="2"/>
      <c r="W1993" s="5"/>
      <c r="AB1993" s="3"/>
      <c r="AC1993" s="2"/>
      <c r="AD1993" s="2"/>
    </row>
    <row r="1994" spans="1:30">
      <c r="A1994" s="5">
        <v>38030.1515</v>
      </c>
      <c r="B1994" s="3">
        <v>-1217.5776639999999</v>
      </c>
      <c r="F1994" s="2">
        <v>-122.02757</v>
      </c>
      <c r="G1994" s="2">
        <v>36.750903000000001</v>
      </c>
      <c r="H1994" s="3">
        <v>38082.116407000001</v>
      </c>
      <c r="I1994" s="3">
        <v>107.959287</v>
      </c>
      <c r="J1994">
        <v>4.3847999999999998E-2</v>
      </c>
      <c r="K1994" t="e">
        <f>VLOOKUP(A1994,Channel_xs_widths!$D$2:$E$279,2,FALSE)</f>
        <v>#N/A</v>
      </c>
      <c r="Q1994" s="5"/>
      <c r="R1994" s="3"/>
      <c r="U1994" s="16"/>
      <c r="V1994" s="2"/>
      <c r="W1994" s="5"/>
      <c r="AB1994" s="3"/>
      <c r="AC1994" s="2"/>
      <c r="AD1994" s="2"/>
    </row>
    <row r="1995" spans="1:30">
      <c r="A1995" s="5">
        <v>38040.632400000002</v>
      </c>
      <c r="B1995" s="3">
        <v>-1218.4342449999999</v>
      </c>
      <c r="F1995" s="2">
        <v>-122.02745899999999</v>
      </c>
      <c r="G1995" s="2">
        <v>36.750872999999999</v>
      </c>
      <c r="H1995" s="3">
        <v>38092.632242</v>
      </c>
      <c r="I1995" s="3">
        <v>107.959141</v>
      </c>
      <c r="J1995">
        <v>9.4483999999999999E-2</v>
      </c>
      <c r="K1995" t="e">
        <f>VLOOKUP(A1995,Channel_xs_widths!$D$2:$E$279,2,FALSE)</f>
        <v>#N/A</v>
      </c>
      <c r="Q1995" s="5"/>
      <c r="R1995" s="3"/>
      <c r="U1995" s="16"/>
      <c r="V1995" s="2"/>
      <c r="W1995" s="5"/>
      <c r="AB1995" s="3"/>
      <c r="AC1995" s="2"/>
      <c r="AD1995" s="2"/>
    </row>
    <row r="1996" spans="1:30">
      <c r="A1996" s="5">
        <v>38054.7287</v>
      </c>
      <c r="B1996" s="3">
        <v>-1219.899821</v>
      </c>
      <c r="F1996" s="2">
        <v>-122.02734700000001</v>
      </c>
      <c r="G1996" s="2">
        <v>36.750782999999998</v>
      </c>
      <c r="H1996" s="3">
        <v>38106.804580999997</v>
      </c>
      <c r="I1996" s="3">
        <v>134.594403</v>
      </c>
      <c r="J1996">
        <v>7.8569E-2</v>
      </c>
      <c r="K1996" t="e">
        <f>VLOOKUP(A1996,Channel_xs_widths!$D$2:$E$279,2,FALSE)</f>
        <v>#N/A</v>
      </c>
      <c r="Q1996" s="5"/>
      <c r="R1996" s="3"/>
      <c r="U1996" s="16"/>
      <c r="V1996" s="2"/>
      <c r="W1996" s="5"/>
      <c r="AB1996" s="3"/>
      <c r="AC1996" s="2"/>
      <c r="AD1996" s="2"/>
    </row>
    <row r="1997" spans="1:30">
      <c r="A1997" s="5">
        <v>38068.825100000002</v>
      </c>
      <c r="B1997" s="3">
        <v>-1220.6493330000001</v>
      </c>
      <c r="F1997" s="2">
        <v>-122.027236</v>
      </c>
      <c r="G1997" s="2">
        <v>36.750692999999998</v>
      </c>
      <c r="H1997" s="3">
        <v>38120.920857999998</v>
      </c>
      <c r="I1997" s="3">
        <v>134.594303</v>
      </c>
      <c r="J1997">
        <v>5.4311999999999999E-2</v>
      </c>
      <c r="K1997" t="e">
        <f>VLOOKUP(A1997,Channel_xs_widths!$D$2:$E$279,2,FALSE)</f>
        <v>#N/A</v>
      </c>
      <c r="Q1997" s="5"/>
      <c r="R1997" s="3"/>
      <c r="U1997" s="16"/>
      <c r="V1997" s="2"/>
      <c r="W1997" s="5"/>
      <c r="AB1997" s="3"/>
      <c r="AC1997" s="2"/>
      <c r="AD1997" s="2"/>
    </row>
    <row r="1998" spans="1:30">
      <c r="A1998" s="5">
        <v>38097.017800000001</v>
      </c>
      <c r="B1998" s="3">
        <v>-1222.1966150000001</v>
      </c>
      <c r="F1998" s="2">
        <v>-122.027013</v>
      </c>
      <c r="G1998" s="2">
        <v>36.750512999999998</v>
      </c>
      <c r="H1998" s="3">
        <v>38149.156041000002</v>
      </c>
      <c r="I1998" s="3">
        <v>134.594154</v>
      </c>
      <c r="J1998">
        <v>5.0360000000000002E-2</v>
      </c>
      <c r="K1998" t="e">
        <f>VLOOKUP(A1998,Channel_xs_widths!$D$2:$E$279,2,FALSE)</f>
        <v>#N/A</v>
      </c>
      <c r="Q1998" s="5"/>
      <c r="R1998" s="3"/>
      <c r="U1998" s="16"/>
      <c r="V1998" s="2"/>
      <c r="W1998" s="5"/>
      <c r="AB1998" s="3"/>
      <c r="AC1998" s="2"/>
      <c r="AD1998" s="2"/>
    </row>
    <row r="1999" spans="1:30">
      <c r="A1999" s="5">
        <v>38111.114200000004</v>
      </c>
      <c r="B1999" s="3">
        <v>-1222.779012</v>
      </c>
      <c r="F1999" s="2">
        <v>-122.02690200000001</v>
      </c>
      <c r="G1999" s="2">
        <v>36.750422</v>
      </c>
      <c r="H1999" s="3">
        <v>38163.264456999997</v>
      </c>
      <c r="I1999" s="3">
        <v>134.59400500000001</v>
      </c>
      <c r="J1999">
        <v>2.3519999999999999E-2</v>
      </c>
      <c r="K1999" t="e">
        <f>VLOOKUP(A1999,Channel_xs_widths!$D$2:$E$279,2,FALSE)</f>
        <v>#N/A</v>
      </c>
      <c r="Q1999" s="5"/>
      <c r="R1999" s="3"/>
      <c r="U1999" s="16"/>
      <c r="V1999" s="2"/>
      <c r="W1999" s="5"/>
      <c r="AB1999" s="3"/>
      <c r="AC1999" s="2"/>
      <c r="AD1999" s="2"/>
    </row>
    <row r="2000" spans="1:30">
      <c r="A2000" s="5">
        <v>38125.210599999999</v>
      </c>
      <c r="B2000" s="3">
        <v>-1222.8597010000001</v>
      </c>
      <c r="F2000" s="2">
        <v>-122.026791</v>
      </c>
      <c r="G2000" s="2">
        <v>36.750332</v>
      </c>
      <c r="H2000" s="3">
        <v>38177.361086999997</v>
      </c>
      <c r="I2000" s="3">
        <v>134.593906</v>
      </c>
      <c r="J2000">
        <v>5.2329999999999998E-3</v>
      </c>
      <c r="K2000">
        <f>VLOOKUP(A2000,Channel_xs_widths!$D$2:$E$279,2,FALSE)</f>
        <v>587.79524639199997</v>
      </c>
      <c r="Q2000" s="5"/>
      <c r="R2000" s="3"/>
      <c r="U2000" s="16"/>
      <c r="V2000" s="2"/>
      <c r="W2000" s="5"/>
      <c r="AB2000" s="3"/>
      <c r="AC2000" s="2"/>
      <c r="AD2000" s="2"/>
    </row>
    <row r="2001" spans="1:30">
      <c r="A2001" s="5">
        <v>38137.204400000002</v>
      </c>
      <c r="B2001" s="3">
        <v>-1222.9155539999999</v>
      </c>
      <c r="F2001" s="2">
        <v>-122.026717</v>
      </c>
      <c r="G2001" s="2">
        <v>36.750242</v>
      </c>
      <c r="H2001" s="3">
        <v>38189.355018000002</v>
      </c>
      <c r="I2001" s="3">
        <v>145.890006</v>
      </c>
      <c r="J2001">
        <v>1.8599999999999998E-2</v>
      </c>
      <c r="K2001" t="e">
        <f>VLOOKUP(A2001,Channel_xs_widths!$D$2:$E$279,2,FALSE)</f>
        <v>#N/A</v>
      </c>
      <c r="Q2001" s="5"/>
      <c r="R2001" s="3"/>
      <c r="U2001" s="16"/>
      <c r="V2001" s="2"/>
      <c r="W2001" s="5"/>
      <c r="AB2001" s="3"/>
      <c r="AC2001" s="2"/>
      <c r="AD2001" s="2"/>
    </row>
    <row r="2002" spans="1:30">
      <c r="A2002" s="5">
        <v>38161.192000000003</v>
      </c>
      <c r="B2002" s="3">
        <v>-1223.528971</v>
      </c>
      <c r="F2002" s="2">
        <v>-122.026568</v>
      </c>
      <c r="G2002" s="2">
        <v>36.750062</v>
      </c>
      <c r="H2002" s="3">
        <v>38213.350476</v>
      </c>
      <c r="I2002" s="3">
        <v>145.889895</v>
      </c>
      <c r="J2002">
        <v>3.3685E-2</v>
      </c>
      <c r="K2002" t="e">
        <f>VLOOKUP(A2002,Channel_xs_widths!$D$2:$E$279,2,FALSE)</f>
        <v>#N/A</v>
      </c>
      <c r="Q2002" s="5"/>
      <c r="R2002" s="3"/>
      <c r="U2002" s="16"/>
      <c r="V2002" s="2"/>
      <c r="W2002" s="5"/>
      <c r="AB2002" s="3"/>
      <c r="AC2002" s="2"/>
      <c r="AD2002" s="2"/>
    </row>
    <row r="2003" spans="1:30">
      <c r="A2003" s="5">
        <v>38173.185799999999</v>
      </c>
      <c r="B2003" s="3">
        <v>-1224.1275909999999</v>
      </c>
      <c r="F2003" s="2">
        <v>-122.026494</v>
      </c>
      <c r="G2003" s="2">
        <v>36.749972</v>
      </c>
      <c r="H2003" s="3">
        <v>38225.359219999998</v>
      </c>
      <c r="I2003" s="3">
        <v>145.88978299999999</v>
      </c>
      <c r="J2003">
        <v>4.1269E-2</v>
      </c>
      <c r="K2003" t="e">
        <f>VLOOKUP(A2003,Channel_xs_widths!$D$2:$E$279,2,FALSE)</f>
        <v>#N/A</v>
      </c>
      <c r="Q2003" s="5"/>
      <c r="R2003" s="3"/>
      <c r="U2003" s="16"/>
      <c r="V2003" s="2"/>
      <c r="W2003" s="5"/>
      <c r="AB2003" s="3"/>
      <c r="AC2003" s="2"/>
      <c r="AD2003" s="2"/>
    </row>
    <row r="2004" spans="1:30">
      <c r="A2004" s="5">
        <v>38209.167300000001</v>
      </c>
      <c r="B2004" s="3">
        <v>-1225.5088840000001</v>
      </c>
      <c r="F2004" s="2">
        <v>-122.02627099999999</v>
      </c>
      <c r="G2004" s="2">
        <v>36.749701000000002</v>
      </c>
      <c r="H2004" s="3">
        <v>38261.367192999998</v>
      </c>
      <c r="I2004" s="3">
        <v>145.889634</v>
      </c>
      <c r="J2004">
        <v>4.2605999999999998E-2</v>
      </c>
      <c r="K2004" t="e">
        <f>VLOOKUP(A2004,Channel_xs_widths!$D$2:$E$279,2,FALSE)</f>
        <v>#N/A</v>
      </c>
      <c r="Q2004" s="5"/>
      <c r="R2004" s="3"/>
      <c r="U2004" s="16"/>
      <c r="V2004" s="2"/>
      <c r="W2004" s="5"/>
      <c r="AB2004" s="3"/>
      <c r="AC2004" s="2"/>
      <c r="AD2004" s="2"/>
    </row>
    <row r="2005" spans="1:30">
      <c r="A2005" s="5">
        <v>38215.164199999999</v>
      </c>
      <c r="B2005" s="3">
        <v>-1225.916117</v>
      </c>
      <c r="F2005" s="2">
        <v>-122.026234</v>
      </c>
      <c r="G2005" s="2">
        <v>36.749656000000002</v>
      </c>
      <c r="H2005" s="3">
        <v>38267.377918999999</v>
      </c>
      <c r="I2005" s="3">
        <v>145.88950399999999</v>
      </c>
      <c r="J2005">
        <v>2.9219999999999999E-2</v>
      </c>
      <c r="K2005" t="e">
        <f>VLOOKUP(A2005,Channel_xs_widths!$D$2:$E$279,2,FALSE)</f>
        <v>#N/A</v>
      </c>
      <c r="Q2005" s="5"/>
      <c r="R2005" s="3"/>
      <c r="U2005" s="16"/>
      <c r="V2005" s="2"/>
      <c r="W2005" s="5"/>
      <c r="AB2005" s="3"/>
      <c r="AC2005" s="2"/>
      <c r="AD2005" s="2"/>
    </row>
    <row r="2006" spans="1:30">
      <c r="A2006" s="5">
        <v>38233.154999999999</v>
      </c>
      <c r="B2006" s="3">
        <v>-1226.2097980000001</v>
      </c>
      <c r="F2006" s="2">
        <v>-122.026123</v>
      </c>
      <c r="G2006" s="2">
        <v>36.749521000000001</v>
      </c>
      <c r="H2006" s="3">
        <v>38285.371069000001</v>
      </c>
      <c r="I2006" s="3">
        <v>145.88942900000001</v>
      </c>
      <c r="J2006">
        <v>1.3828999999999999E-2</v>
      </c>
      <c r="K2006" t="e">
        <f>VLOOKUP(A2006,Channel_xs_widths!$D$2:$E$279,2,FALSE)</f>
        <v>#N/A</v>
      </c>
      <c r="Q2006" s="5"/>
      <c r="R2006" s="3"/>
      <c r="U2006" s="16"/>
      <c r="V2006" s="2"/>
      <c r="W2006" s="5"/>
      <c r="AB2006" s="3"/>
      <c r="AC2006" s="2"/>
      <c r="AD2006" s="2"/>
    </row>
    <row r="2007" spans="1:30">
      <c r="A2007" s="5">
        <v>38246.405200000001</v>
      </c>
      <c r="B2007" s="3">
        <v>-1226.3481449999999</v>
      </c>
      <c r="F2007" s="2">
        <v>-122.026026</v>
      </c>
      <c r="G2007" s="2">
        <v>36.749431000000001</v>
      </c>
      <c r="H2007" s="3">
        <v>38298.621973000001</v>
      </c>
      <c r="I2007" s="3">
        <v>138.405564</v>
      </c>
      <c r="J2007">
        <v>5.2420000000000001E-3</v>
      </c>
      <c r="K2007" t="e">
        <f>VLOOKUP(A2007,Channel_xs_widths!$D$2:$E$279,2,FALSE)</f>
        <v>#N/A</v>
      </c>
      <c r="Q2007" s="5"/>
      <c r="R2007" s="3"/>
      <c r="U2007" s="16"/>
      <c r="V2007" s="2"/>
      <c r="W2007" s="5"/>
      <c r="AB2007" s="3"/>
      <c r="AC2007" s="2"/>
      <c r="AD2007" s="2"/>
    </row>
    <row r="2008" spans="1:30">
      <c r="A2008" s="5">
        <v>38263.441099999996</v>
      </c>
      <c r="B2008" s="3">
        <v>-1226.0510429999999</v>
      </c>
      <c r="F2008" s="2">
        <v>-122.02589999999999</v>
      </c>
      <c r="G2008" s="2">
        <v>36.749315000000003</v>
      </c>
      <c r="H2008" s="3">
        <v>38315.660521999998</v>
      </c>
      <c r="I2008" s="3">
        <v>138.405461</v>
      </c>
      <c r="J2008">
        <v>5.8820000000000001E-3</v>
      </c>
      <c r="K2008" t="e">
        <f>VLOOKUP(A2008,Channel_xs_widths!$D$2:$E$279,2,FALSE)</f>
        <v>#N/A</v>
      </c>
      <c r="Q2008" s="5"/>
      <c r="R2008" s="3"/>
      <c r="U2008" s="16"/>
      <c r="V2008" s="2"/>
      <c r="W2008" s="5"/>
      <c r="AB2008" s="3"/>
      <c r="AC2008" s="2"/>
      <c r="AD2008" s="2"/>
    </row>
    <row r="2009" spans="1:30">
      <c r="A2009" s="5">
        <v>38286.1558</v>
      </c>
      <c r="B2009" s="3">
        <v>-1226.114319</v>
      </c>
      <c r="F2009" s="2">
        <v>-122.025733</v>
      </c>
      <c r="G2009" s="2">
        <v>36.749161000000001</v>
      </c>
      <c r="H2009" s="3">
        <v>38338.375239000001</v>
      </c>
      <c r="I2009" s="3">
        <v>138.405325</v>
      </c>
      <c r="J2009">
        <v>2.6418000000000001E-2</v>
      </c>
      <c r="K2009" t="e">
        <f>VLOOKUP(A2009,Channel_xs_widths!$D$2:$E$279,2,FALSE)</f>
        <v>#N/A</v>
      </c>
      <c r="Q2009" s="5"/>
      <c r="R2009" s="3"/>
      <c r="U2009" s="16"/>
      <c r="V2009" s="2"/>
      <c r="W2009" s="5"/>
      <c r="AB2009" s="3"/>
      <c r="AC2009" s="2"/>
      <c r="AD2009" s="2"/>
    </row>
    <row r="2010" spans="1:30">
      <c r="A2010" s="5">
        <v>38308.8704</v>
      </c>
      <c r="B2010" s="3">
        <v>-1227.251186</v>
      </c>
      <c r="F2010" s="2">
        <v>-122.025566</v>
      </c>
      <c r="G2010" s="2">
        <v>36.749006000000001</v>
      </c>
      <c r="H2010" s="3">
        <v>38361.118321000002</v>
      </c>
      <c r="I2010" s="3">
        <v>138.405169</v>
      </c>
      <c r="J2010">
        <v>4.3756999999999997E-2</v>
      </c>
      <c r="K2010" t="e">
        <f>VLOOKUP(A2010,Channel_xs_widths!$D$2:$E$279,2,FALSE)</f>
        <v>#N/A</v>
      </c>
      <c r="Q2010" s="5"/>
      <c r="R2010" s="3"/>
      <c r="U2010" s="16"/>
      <c r="V2010" s="2"/>
      <c r="W2010" s="5"/>
      <c r="AB2010" s="3"/>
      <c r="AC2010" s="2"/>
      <c r="AD2010" s="2"/>
    </row>
    <row r="2011" spans="1:30">
      <c r="A2011" s="5">
        <v>38325.9064</v>
      </c>
      <c r="B2011" s="3">
        <v>-1227.853668</v>
      </c>
      <c r="F2011" s="2">
        <v>-122.025441</v>
      </c>
      <c r="G2011" s="2">
        <v>36.748890000000003</v>
      </c>
      <c r="H2011" s="3">
        <v>38378.164970999998</v>
      </c>
      <c r="I2011" s="3">
        <v>138.405033</v>
      </c>
      <c r="J2011">
        <v>4.6987000000000001E-2</v>
      </c>
      <c r="K2011">
        <f>VLOOKUP(A2011,Channel_xs_widths!$D$2:$E$279,2,FALSE)</f>
        <v>465.90350759900002</v>
      </c>
      <c r="Q2011" s="5"/>
      <c r="R2011" s="3"/>
      <c r="U2011" s="16"/>
      <c r="V2011" s="2"/>
      <c r="W2011" s="5"/>
      <c r="AB2011" s="3"/>
      <c r="AC2011" s="2"/>
      <c r="AD2011" s="2"/>
    </row>
    <row r="2012" spans="1:30">
      <c r="A2012" s="5">
        <v>38339.156600000002</v>
      </c>
      <c r="B2012" s="3">
        <v>-1228.674235</v>
      </c>
      <c r="F2012" s="2">
        <v>-122.025344</v>
      </c>
      <c r="G2012" s="2">
        <v>36.748800000000003</v>
      </c>
      <c r="H2012" s="3">
        <v>38391.440584999997</v>
      </c>
      <c r="I2012" s="3">
        <v>138.40493000000001</v>
      </c>
      <c r="J2012">
        <v>6.9206000000000004E-2</v>
      </c>
      <c r="K2012" t="e">
        <f>VLOOKUP(A2012,Channel_xs_widths!$D$2:$E$279,2,FALSE)</f>
        <v>#N/A</v>
      </c>
      <c r="Q2012" s="5"/>
      <c r="R2012" s="3"/>
      <c r="U2012" s="16"/>
      <c r="V2012" s="2"/>
      <c r="W2012" s="5"/>
      <c r="AB2012" s="3"/>
      <c r="AC2012" s="2"/>
      <c r="AD2012" s="2"/>
    </row>
    <row r="2013" spans="1:30">
      <c r="A2013" s="5">
        <v>38358.201800000003</v>
      </c>
      <c r="B2013" s="3">
        <v>-1230.0887150000001</v>
      </c>
      <c r="F2013" s="2">
        <v>-122.025233</v>
      </c>
      <c r="G2013" s="2">
        <v>36.748654000000002</v>
      </c>
      <c r="H2013" s="3">
        <v>38410.538205999997</v>
      </c>
      <c r="I2013" s="3">
        <v>147.96581599999999</v>
      </c>
      <c r="J2013">
        <v>7.5176000000000007E-2</v>
      </c>
      <c r="K2013" t="e">
        <f>VLOOKUP(A2013,Channel_xs_widths!$D$2:$E$279,2,FALSE)</f>
        <v>#N/A</v>
      </c>
      <c r="Q2013" s="5"/>
      <c r="R2013" s="3"/>
      <c r="U2013" s="16"/>
      <c r="V2013" s="2"/>
      <c r="W2013" s="5"/>
      <c r="AB2013" s="3"/>
      <c r="AC2013" s="2"/>
      <c r="AD2013" s="2"/>
    </row>
    <row r="2014" spans="1:30">
      <c r="A2014" s="5">
        <v>38362.596799999999</v>
      </c>
      <c r="B2014" s="3">
        <v>-1230.436383</v>
      </c>
      <c r="F2014" s="2">
        <v>-122.02520699999999</v>
      </c>
      <c r="G2014" s="2">
        <v>36.748620000000003</v>
      </c>
      <c r="H2014" s="3">
        <v>38414.946975999999</v>
      </c>
      <c r="I2014" s="3">
        <v>147.965746</v>
      </c>
      <c r="J2014">
        <v>5.9443000000000003E-2</v>
      </c>
      <c r="K2014" t="e">
        <f>VLOOKUP(A2014,Channel_xs_widths!$D$2:$E$279,2,FALSE)</f>
        <v>#N/A</v>
      </c>
      <c r="Q2014" s="5"/>
      <c r="R2014" s="3"/>
      <c r="U2014" s="16"/>
      <c r="V2014" s="2"/>
      <c r="W2014" s="5"/>
      <c r="AB2014" s="3"/>
      <c r="AC2014" s="2"/>
      <c r="AD2014" s="2"/>
    </row>
    <row r="2015" spans="1:30">
      <c r="A2015" s="5">
        <v>38397.7572</v>
      </c>
      <c r="B2015" s="3">
        <v>-1232.4400169999999</v>
      </c>
      <c r="F2015" s="2">
        <v>-122.025001</v>
      </c>
      <c r="G2015" s="2">
        <v>36.748350000000002</v>
      </c>
      <c r="H2015" s="3">
        <v>38450.164358000002</v>
      </c>
      <c r="I2015" s="3">
        <v>147.96562800000001</v>
      </c>
      <c r="J2015">
        <v>3.6329E-2</v>
      </c>
      <c r="K2015" t="e">
        <f>VLOOKUP(A2015,Channel_xs_widths!$D$2:$E$279,2,FALSE)</f>
        <v>#N/A</v>
      </c>
      <c r="Q2015" s="5"/>
      <c r="R2015" s="3"/>
      <c r="U2015" s="16"/>
      <c r="V2015" s="2"/>
      <c r="W2015" s="5"/>
      <c r="AB2015" s="3"/>
      <c r="AC2015" s="2"/>
      <c r="AD2015" s="2"/>
    </row>
    <row r="2016" spans="1:30">
      <c r="A2016" s="5">
        <v>38415.337399999997</v>
      </c>
      <c r="B2016" s="3">
        <v>-1232.3524170000001</v>
      </c>
      <c r="F2016" s="2">
        <v>-122.024899</v>
      </c>
      <c r="G2016" s="2">
        <v>36.748213999999997</v>
      </c>
      <c r="H2016" s="3">
        <v>38467.744758000001</v>
      </c>
      <c r="I2016" s="3">
        <v>147.96547100000001</v>
      </c>
      <c r="J2016">
        <v>3.8386999999999998E-2</v>
      </c>
      <c r="K2016" t="e">
        <f>VLOOKUP(A2016,Channel_xs_widths!$D$2:$E$279,2,FALSE)</f>
        <v>#N/A</v>
      </c>
      <c r="Q2016" s="5"/>
      <c r="R2016" s="3"/>
      <c r="U2016" s="16"/>
      <c r="V2016" s="2"/>
      <c r="W2016" s="5"/>
      <c r="AB2016" s="3"/>
      <c r="AC2016" s="2"/>
      <c r="AD2016" s="2"/>
    </row>
    <row r="2017" spans="1:30">
      <c r="A2017" s="5">
        <v>38432.917600000001</v>
      </c>
      <c r="B2017" s="3">
        <v>-1231.0903129999999</v>
      </c>
      <c r="F2017" s="2">
        <v>-122.02479599999999</v>
      </c>
      <c r="G2017" s="2">
        <v>36.748078999999997</v>
      </c>
      <c r="H2017" s="3">
        <v>38485.370194000003</v>
      </c>
      <c r="I2017" s="3">
        <v>147.96536599999999</v>
      </c>
      <c r="J2017">
        <v>6.463E-3</v>
      </c>
      <c r="K2017" t="e">
        <f>VLOOKUP(A2017,Channel_xs_widths!$D$2:$E$279,2,FALSE)</f>
        <v>#N/A</v>
      </c>
      <c r="Q2017" s="5"/>
      <c r="R2017" s="3"/>
      <c r="U2017" s="16"/>
      <c r="V2017" s="2"/>
      <c r="W2017" s="5"/>
      <c r="AB2017" s="3"/>
      <c r="AC2017" s="2"/>
      <c r="AD2017" s="2"/>
    </row>
    <row r="2018" spans="1:30">
      <c r="A2018" s="5">
        <v>38468.078000000001</v>
      </c>
      <c r="B2018" s="3">
        <v>-1232.6932839999999</v>
      </c>
      <c r="F2018" s="2">
        <v>-122.02459</v>
      </c>
      <c r="G2018" s="2">
        <v>36.747808999999997</v>
      </c>
      <c r="H2018" s="3">
        <v>38520.567122</v>
      </c>
      <c r="I2018" s="3">
        <v>147.96520799999999</v>
      </c>
      <c r="J2018">
        <v>4.1856999999999998E-2</v>
      </c>
      <c r="K2018" t="e">
        <f>VLOOKUP(A2018,Channel_xs_widths!$D$2:$E$279,2,FALSE)</f>
        <v>#N/A</v>
      </c>
      <c r="Q2018" s="5"/>
      <c r="R2018" s="3"/>
      <c r="U2018" s="16"/>
      <c r="V2018" s="2"/>
      <c r="W2018" s="5"/>
      <c r="AB2018" s="3"/>
      <c r="AC2018" s="2"/>
      <c r="AD2018" s="2"/>
    </row>
    <row r="2019" spans="1:30">
      <c r="A2019" s="5">
        <v>38472.472999999998</v>
      </c>
      <c r="B2019" s="3">
        <v>-1232.745987</v>
      </c>
      <c r="F2019" s="2">
        <v>-122.024565</v>
      </c>
      <c r="G2019" s="2">
        <v>36.747774999999997</v>
      </c>
      <c r="H2019" s="3">
        <v>38524.962490999998</v>
      </c>
      <c r="I2019" s="3">
        <v>147.96509</v>
      </c>
      <c r="J2019">
        <v>3.8630999999999999E-2</v>
      </c>
      <c r="K2019" t="e">
        <f>VLOOKUP(A2019,Channel_xs_widths!$D$2:$E$279,2,FALSE)</f>
        <v>#N/A</v>
      </c>
      <c r="Q2019" s="5"/>
      <c r="R2019" s="3"/>
      <c r="U2019" s="16"/>
      <c r="V2019" s="2"/>
      <c r="W2019" s="5"/>
      <c r="AB2019" s="3"/>
      <c r="AC2019" s="2"/>
      <c r="AD2019" s="2"/>
    </row>
    <row r="2020" spans="1:30">
      <c r="A2020" s="5">
        <v>38491.518300000003</v>
      </c>
      <c r="B2020" s="3">
        <v>-1233.598796</v>
      </c>
      <c r="F2020" s="2">
        <v>-122.02445299999999</v>
      </c>
      <c r="G2020" s="2">
        <v>36.747629000000003</v>
      </c>
      <c r="H2020" s="3">
        <v>38544.026811999996</v>
      </c>
      <c r="I2020" s="3">
        <v>147.96502000000001</v>
      </c>
      <c r="J2020">
        <v>4.675E-2</v>
      </c>
      <c r="K2020" t="e">
        <f>VLOOKUP(A2020,Channel_xs_widths!$D$2:$E$279,2,FALSE)</f>
        <v>#N/A</v>
      </c>
      <c r="Q2020" s="5"/>
      <c r="R2020" s="3"/>
      <c r="U2020" s="16"/>
      <c r="V2020" s="2"/>
      <c r="W2020" s="5"/>
      <c r="AB2020" s="3"/>
      <c r="AC2020" s="2"/>
      <c r="AD2020" s="2"/>
    </row>
    <row r="2021" spans="1:30">
      <c r="A2021" s="5">
        <v>38504.768600000003</v>
      </c>
      <c r="B2021" s="3">
        <v>-1234.2557979999999</v>
      </c>
      <c r="F2021" s="2">
        <v>-122.024356</v>
      </c>
      <c r="G2021" s="2">
        <v>36.747539000000003</v>
      </c>
      <c r="H2021" s="3">
        <v>38557.293415</v>
      </c>
      <c r="I2021" s="3">
        <v>138.403885</v>
      </c>
      <c r="J2021">
        <v>4.8494000000000002E-2</v>
      </c>
      <c r="K2021" t="e">
        <f>VLOOKUP(A2021,Channel_xs_widths!$D$2:$E$279,2,FALSE)</f>
        <v>#N/A</v>
      </c>
      <c r="Q2021" s="5"/>
      <c r="R2021" s="3"/>
      <c r="U2021" s="16"/>
      <c r="V2021" s="2"/>
      <c r="W2021" s="5"/>
      <c r="AB2021" s="3"/>
      <c r="AC2021" s="2"/>
      <c r="AD2021" s="2"/>
    </row>
    <row r="2022" spans="1:30">
      <c r="A2022" s="5">
        <v>38521.804700000001</v>
      </c>
      <c r="B2022" s="3">
        <v>-1235.067505</v>
      </c>
      <c r="F2022" s="2">
        <v>-122.024231</v>
      </c>
      <c r="G2022" s="2">
        <v>36.747422999999998</v>
      </c>
      <c r="H2022" s="3">
        <v>38574.348881999998</v>
      </c>
      <c r="I2022" s="3">
        <v>138.40378200000001</v>
      </c>
      <c r="J2022">
        <v>2.3094E-2</v>
      </c>
      <c r="K2022">
        <f>VLOOKUP(A2022,Channel_xs_widths!$D$2:$E$279,2,FALSE)</f>
        <v>400.23477630399998</v>
      </c>
      <c r="Q2022" s="5"/>
      <c r="R2022" s="3"/>
      <c r="U2022" s="16"/>
      <c r="V2022" s="2"/>
      <c r="W2022" s="5"/>
      <c r="AB2022" s="3"/>
      <c r="AC2022" s="2"/>
      <c r="AD2022" s="2"/>
    </row>
    <row r="2023" spans="1:30">
      <c r="A2023" s="5">
        <v>38544.5196</v>
      </c>
      <c r="B2023" s="3">
        <v>-1235.173828</v>
      </c>
      <c r="F2023" s="2">
        <v>-122.024064</v>
      </c>
      <c r="G2023" s="2">
        <v>36.747267999999998</v>
      </c>
      <c r="H2023" s="3">
        <v>38597.064003</v>
      </c>
      <c r="I2023" s="3">
        <v>138.40364600000001</v>
      </c>
      <c r="J2023">
        <v>8.7679999999999998E-3</v>
      </c>
      <c r="K2023" t="e">
        <f>VLOOKUP(A2023,Channel_xs_widths!$D$2:$E$279,2,FALSE)</f>
        <v>#N/A</v>
      </c>
      <c r="Q2023" s="5"/>
      <c r="R2023" s="3"/>
      <c r="U2023" s="16"/>
      <c r="V2023" s="2"/>
      <c r="W2023" s="5"/>
      <c r="AB2023" s="3"/>
      <c r="AC2023" s="2"/>
      <c r="AD2023" s="2"/>
    </row>
    <row r="2024" spans="1:30">
      <c r="A2024" s="5">
        <v>38567.234499999999</v>
      </c>
      <c r="B2024" s="3">
        <v>-1235.4658380000001</v>
      </c>
      <c r="F2024" s="2">
        <v>-122.02389700000001</v>
      </c>
      <c r="G2024" s="2">
        <v>36.747114000000003</v>
      </c>
      <c r="H2024" s="3">
        <v>38619.780772999999</v>
      </c>
      <c r="I2024" s="3">
        <v>138.40349000000001</v>
      </c>
      <c r="J2024">
        <v>2.1854999999999999E-2</v>
      </c>
      <c r="K2024" t="e">
        <f>VLOOKUP(A2024,Channel_xs_widths!$D$2:$E$279,2,FALSE)</f>
        <v>#N/A</v>
      </c>
      <c r="Q2024" s="5"/>
      <c r="R2024" s="3"/>
      <c r="U2024" s="16"/>
      <c r="V2024" s="2"/>
      <c r="W2024" s="5"/>
      <c r="AB2024" s="3"/>
      <c r="AC2024" s="2"/>
      <c r="AD2024" s="2"/>
    </row>
    <row r="2025" spans="1:30">
      <c r="A2025" s="5">
        <v>38584.270700000001</v>
      </c>
      <c r="B2025" s="3">
        <v>-1236.0425869999999</v>
      </c>
      <c r="F2025" s="2">
        <v>-122.02377199999999</v>
      </c>
      <c r="G2025" s="2">
        <v>36.746997999999998</v>
      </c>
      <c r="H2025" s="3">
        <v>38636.826715000003</v>
      </c>
      <c r="I2025" s="3">
        <v>138.40335400000001</v>
      </c>
      <c r="J2025">
        <v>2.63E-2</v>
      </c>
      <c r="K2025" t="e">
        <f>VLOOKUP(A2025,Channel_xs_widths!$D$2:$E$279,2,FALSE)</f>
        <v>#N/A</v>
      </c>
      <c r="Q2025" s="5"/>
      <c r="R2025" s="3"/>
      <c r="U2025" s="16"/>
      <c r="V2025" s="2"/>
      <c r="W2025" s="5"/>
      <c r="AB2025" s="3"/>
      <c r="AC2025" s="2"/>
      <c r="AD2025" s="2"/>
    </row>
    <row r="2026" spans="1:30">
      <c r="A2026" s="5">
        <v>38597.521000000001</v>
      </c>
      <c r="B2026" s="3">
        <v>-1236.2623699999999</v>
      </c>
      <c r="F2026" s="2">
        <v>-122.023674</v>
      </c>
      <c r="G2026" s="2">
        <v>36.746907999999998</v>
      </c>
      <c r="H2026" s="3">
        <v>38650.078909999997</v>
      </c>
      <c r="I2026" s="3">
        <v>138.40325100000001</v>
      </c>
      <c r="J2026">
        <v>1.7592E-2</v>
      </c>
      <c r="K2026" t="e">
        <f>VLOOKUP(A2026,Channel_xs_widths!$D$2:$E$279,2,FALSE)</f>
        <v>#N/A</v>
      </c>
      <c r="Q2026" s="5"/>
      <c r="R2026" s="3"/>
      <c r="U2026" s="16"/>
      <c r="V2026" s="2"/>
      <c r="W2026" s="5"/>
      <c r="AB2026" s="3"/>
      <c r="AC2026" s="2"/>
      <c r="AD2026" s="2"/>
    </row>
    <row r="2027" spans="1:30">
      <c r="A2027" s="5">
        <v>38608.644999999997</v>
      </c>
      <c r="B2027" s="3">
        <v>-1236.4713750000001</v>
      </c>
      <c r="F2027" s="2">
        <v>-122.023563</v>
      </c>
      <c r="G2027" s="2">
        <v>36.746862999999998</v>
      </c>
      <c r="H2027" s="3">
        <v>38661.204879999998</v>
      </c>
      <c r="I2027" s="3">
        <v>116.121036</v>
      </c>
      <c r="J2027">
        <v>4.9327999999999997E-2</v>
      </c>
      <c r="K2027" t="e">
        <f>VLOOKUP(A2027,Channel_xs_widths!$D$2:$E$279,2,FALSE)</f>
        <v>#N/A</v>
      </c>
      <c r="Q2027" s="5"/>
      <c r="R2027" s="3"/>
      <c r="U2027" s="16"/>
      <c r="V2027" s="2"/>
      <c r="W2027" s="5"/>
      <c r="AB2027" s="3"/>
      <c r="AC2027" s="2"/>
      <c r="AD2027" s="2"/>
    </row>
    <row r="2028" spans="1:30">
      <c r="A2028" s="5">
        <v>38642.017099999997</v>
      </c>
      <c r="B2028" s="3">
        <v>-1238.457275</v>
      </c>
      <c r="F2028" s="2">
        <v>-122.023229</v>
      </c>
      <c r="G2028" s="2">
        <v>36.746727</v>
      </c>
      <c r="H2028" s="3">
        <v>38694.635969000003</v>
      </c>
      <c r="I2028" s="3">
        <v>116.12087699999999</v>
      </c>
      <c r="J2028">
        <v>5.9507999999999998E-2</v>
      </c>
      <c r="K2028" t="e">
        <f>VLOOKUP(A2028,Channel_xs_widths!$D$2:$E$279,2,FALSE)</f>
        <v>#N/A</v>
      </c>
      <c r="Q2028" s="5"/>
      <c r="R2028" s="3"/>
      <c r="U2028" s="16"/>
      <c r="V2028" s="2"/>
      <c r="W2028" s="5"/>
      <c r="AB2028" s="3"/>
      <c r="AC2028" s="2"/>
      <c r="AD2028" s="2"/>
    </row>
    <row r="2029" spans="1:30">
      <c r="A2029" s="5">
        <v>38642.017099999997</v>
      </c>
      <c r="B2029" s="3">
        <v>-1238.457275</v>
      </c>
      <c r="F2029" s="2">
        <v>-122.023229</v>
      </c>
      <c r="G2029" s="2">
        <v>36.746727</v>
      </c>
      <c r="H2029" s="3">
        <v>38694.635969000003</v>
      </c>
      <c r="I2029" s="3">
        <v>101.95658400000001</v>
      </c>
      <c r="J2029">
        <v>7.5240000000000003E-3</v>
      </c>
      <c r="K2029" t="e">
        <f>VLOOKUP(A2029,Channel_xs_widths!$D$2:$E$279,2,FALSE)</f>
        <v>#N/A</v>
      </c>
      <c r="Q2029" s="5"/>
      <c r="R2029" s="3"/>
      <c r="U2029" s="16"/>
      <c r="V2029" s="2"/>
      <c r="W2029" s="5"/>
      <c r="AB2029" s="3"/>
      <c r="AC2029" s="2"/>
      <c r="AD2029" s="2"/>
    </row>
    <row r="2030" spans="1:30">
      <c r="A2030" s="5">
        <v>38675.389199999998</v>
      </c>
      <c r="B2030" s="3">
        <v>-1238.206177</v>
      </c>
      <c r="F2030" s="2">
        <v>-122.02289500000001</v>
      </c>
      <c r="G2030" s="2">
        <v>36.746592</v>
      </c>
      <c r="H2030" s="3">
        <v>38728.009016000004</v>
      </c>
      <c r="I2030" s="3">
        <v>116.120638</v>
      </c>
      <c r="J2030">
        <v>1.74E-4</v>
      </c>
      <c r="K2030" t="e">
        <f>VLOOKUP(A2030,Channel_xs_widths!$D$2:$E$279,2,FALSE)</f>
        <v>#N/A</v>
      </c>
      <c r="Q2030" s="5"/>
      <c r="R2030" s="3"/>
      <c r="U2030" s="16"/>
      <c r="V2030" s="2"/>
      <c r="W2030" s="5"/>
      <c r="AB2030" s="3"/>
      <c r="AC2030" s="2"/>
      <c r="AD2030" s="2"/>
    </row>
    <row r="2031" spans="1:30">
      <c r="A2031" s="5">
        <v>38686.513200000001</v>
      </c>
      <c r="B2031" s="3">
        <v>-1238.465007</v>
      </c>
      <c r="F2031" s="2">
        <v>-122.022784</v>
      </c>
      <c r="G2031" s="2">
        <v>36.746547</v>
      </c>
      <c r="H2031" s="3">
        <v>38739.136071000001</v>
      </c>
      <c r="I2031" s="3">
        <v>116.120479</v>
      </c>
      <c r="J2031">
        <v>1.9776999999999999E-2</v>
      </c>
      <c r="K2031" t="e">
        <f>VLOOKUP(A2031,Channel_xs_widths!$D$2:$E$279,2,FALSE)</f>
        <v>#N/A</v>
      </c>
      <c r="Q2031" s="5"/>
      <c r="R2031" s="3"/>
      <c r="U2031" s="16"/>
      <c r="V2031" s="2"/>
      <c r="W2031" s="5"/>
      <c r="AB2031" s="3"/>
      <c r="AC2031" s="2"/>
      <c r="AD2031" s="2"/>
    </row>
    <row r="2032" spans="1:30">
      <c r="A2032" s="5">
        <v>38700.61</v>
      </c>
      <c r="B2032" s="3">
        <v>-1238.704956</v>
      </c>
      <c r="F2032" s="2">
        <v>-122.022672</v>
      </c>
      <c r="G2032" s="2">
        <v>36.746456999999999</v>
      </c>
      <c r="H2032" s="3">
        <v>38753.234871000001</v>
      </c>
      <c r="I2032" s="3">
        <v>134.590035</v>
      </c>
      <c r="J2032">
        <v>5.8100000000000001E-3</v>
      </c>
      <c r="K2032" t="e">
        <f>VLOOKUP(A2032,Channel_xs_widths!$D$2:$E$279,2,FALSE)</f>
        <v>#N/A</v>
      </c>
      <c r="Q2032" s="5"/>
      <c r="R2032" s="3"/>
      <c r="U2032" s="16"/>
      <c r="V2032" s="2"/>
      <c r="W2032" s="5"/>
      <c r="AB2032" s="3"/>
      <c r="AC2032" s="2"/>
      <c r="AD2032" s="2"/>
    </row>
    <row r="2033" spans="1:30">
      <c r="A2033" s="5">
        <v>38714.7068</v>
      </c>
      <c r="B2033" s="3">
        <v>-1238.628825</v>
      </c>
      <c r="F2033" s="2">
        <v>-122.022561</v>
      </c>
      <c r="G2033" s="2">
        <v>36.746366999999999</v>
      </c>
      <c r="H2033" s="3">
        <v>38767.331842</v>
      </c>
      <c r="I2033" s="3">
        <v>134.58993599999999</v>
      </c>
      <c r="J2033">
        <v>2.5382999999999999E-2</v>
      </c>
      <c r="K2033">
        <f>VLOOKUP(A2033,Channel_xs_widths!$D$2:$E$279,2,FALSE)</f>
        <v>376.271930849</v>
      </c>
      <c r="Q2033" s="5"/>
      <c r="R2033" s="3"/>
      <c r="U2033" s="16"/>
      <c r="V2033" s="2"/>
      <c r="W2033" s="5"/>
      <c r="AB2033" s="3"/>
      <c r="AC2033" s="2"/>
      <c r="AD2033" s="2"/>
    </row>
    <row r="2034" spans="1:30">
      <c r="A2034" s="5">
        <v>38742.900300000001</v>
      </c>
      <c r="B2034" s="3">
        <v>-1239.7784019999999</v>
      </c>
      <c r="F2034" s="2">
        <v>-122.022339</v>
      </c>
      <c r="G2034" s="2">
        <v>36.746186999999999</v>
      </c>
      <c r="H2034" s="3">
        <v>38795.548826999999</v>
      </c>
      <c r="I2034" s="3">
        <v>134.589787</v>
      </c>
      <c r="J2034">
        <v>6.2588000000000005E-2</v>
      </c>
      <c r="K2034" t="e">
        <f>VLOOKUP(A2034,Channel_xs_widths!$D$2:$E$279,2,FALSE)</f>
        <v>#N/A</v>
      </c>
      <c r="Q2034" s="5"/>
      <c r="R2034" s="3"/>
      <c r="U2034" s="16"/>
      <c r="V2034" s="2"/>
      <c r="W2034" s="5"/>
      <c r="AB2034" s="3"/>
      <c r="AC2034" s="2"/>
      <c r="AD2034" s="2"/>
    </row>
    <row r="2035" spans="1:30">
      <c r="A2035" s="5">
        <v>38756.997100000001</v>
      </c>
      <c r="B2035" s="3">
        <v>-1241.2756750000001</v>
      </c>
      <c r="F2035" s="2">
        <v>-122.022227</v>
      </c>
      <c r="G2035" s="2">
        <v>36.746096999999999</v>
      </c>
      <c r="H2035" s="3">
        <v>38809.724909999997</v>
      </c>
      <c r="I2035" s="3">
        <v>134.58963800000001</v>
      </c>
      <c r="J2035">
        <v>6.2986E-2</v>
      </c>
      <c r="K2035" t="e">
        <f>VLOOKUP(A2035,Channel_xs_widths!$D$2:$E$279,2,FALSE)</f>
        <v>#N/A</v>
      </c>
      <c r="Q2035" s="5"/>
      <c r="R2035" s="3"/>
      <c r="U2035" s="16"/>
      <c r="V2035" s="2"/>
      <c r="W2035" s="5"/>
      <c r="AB2035" s="3"/>
      <c r="AC2035" s="2"/>
      <c r="AD2035" s="2"/>
    </row>
    <row r="2036" spans="1:30">
      <c r="A2036" s="5">
        <v>38771.0939</v>
      </c>
      <c r="B2036" s="3">
        <v>-1241.5541989999999</v>
      </c>
      <c r="F2036" s="2">
        <v>-122.022116</v>
      </c>
      <c r="G2036" s="2">
        <v>36.746006000000001</v>
      </c>
      <c r="H2036" s="3">
        <v>38823.824460999997</v>
      </c>
      <c r="I2036" s="3">
        <v>134.589539</v>
      </c>
      <c r="J2036">
        <v>3.0474999999999999E-2</v>
      </c>
      <c r="K2036" t="e">
        <f>VLOOKUP(A2036,Channel_xs_widths!$D$2:$E$279,2,FALSE)</f>
        <v>#N/A</v>
      </c>
      <c r="Q2036" s="5"/>
      <c r="R2036" s="3"/>
      <c r="U2036" s="16"/>
      <c r="V2036" s="2"/>
      <c r="W2036" s="5"/>
      <c r="AB2036" s="3"/>
      <c r="AC2036" s="2"/>
      <c r="AD2036" s="2"/>
    </row>
    <row r="2037" spans="1:30">
      <c r="A2037" s="5">
        <v>38781.626600000003</v>
      </c>
      <c r="B2037" s="3">
        <v>-1242.0262720000001</v>
      </c>
      <c r="F2037" s="2">
        <v>-122.02207900000001</v>
      </c>
      <c r="G2037" s="2">
        <v>36.745916000000001</v>
      </c>
      <c r="H2037" s="3">
        <v>38834.367750999998</v>
      </c>
      <c r="I2037" s="3">
        <v>161.08444</v>
      </c>
      <c r="J2037">
        <v>6.7267999999999994E-2</v>
      </c>
      <c r="K2037" t="e">
        <f>VLOOKUP(A2037,Channel_xs_widths!$D$2:$E$279,2,FALSE)</f>
        <v>#N/A</v>
      </c>
      <c r="Q2037" s="5"/>
      <c r="R2037" s="3"/>
      <c r="U2037" s="16"/>
      <c r="V2037" s="2"/>
      <c r="W2037" s="5"/>
      <c r="AB2037" s="3"/>
      <c r="AC2037" s="2"/>
      <c r="AD2037" s="2"/>
    </row>
    <row r="2038" spans="1:30">
      <c r="A2038" s="5">
        <v>38813.224800000004</v>
      </c>
      <c r="B2038" s="3">
        <v>-1244.3882510000001</v>
      </c>
      <c r="F2038" s="2">
        <v>-122.021968</v>
      </c>
      <c r="G2038" s="2">
        <v>36.745646000000001</v>
      </c>
      <c r="H2038" s="3">
        <v>38866.054063000003</v>
      </c>
      <c r="I2038" s="3">
        <v>161.08435700000001</v>
      </c>
      <c r="J2038">
        <v>6.7887000000000003E-2</v>
      </c>
      <c r="K2038" t="e">
        <f>VLOOKUP(A2038,Channel_xs_widths!$D$2:$E$279,2,FALSE)</f>
        <v>#N/A</v>
      </c>
      <c r="Q2038" s="5"/>
      <c r="R2038" s="3"/>
      <c r="U2038" s="16"/>
      <c r="V2038" s="2"/>
      <c r="W2038" s="5"/>
      <c r="AB2038" s="3"/>
      <c r="AC2038" s="2"/>
      <c r="AD2038" s="2"/>
    </row>
    <row r="2039" spans="1:30">
      <c r="A2039" s="5">
        <v>38834.290200000003</v>
      </c>
      <c r="B2039" s="3">
        <v>-1245.6014399999999</v>
      </c>
      <c r="F2039" s="2">
        <v>-122.02189300000001</v>
      </c>
      <c r="G2039" s="2">
        <v>36.745466</v>
      </c>
      <c r="H2039" s="3">
        <v>38887.154412000004</v>
      </c>
      <c r="I2039" s="3">
        <v>161.08425399999999</v>
      </c>
      <c r="J2039">
        <v>3.8671999999999998E-2</v>
      </c>
      <c r="K2039" t="e">
        <f>VLOOKUP(A2039,Channel_xs_widths!$D$2:$E$279,2,FALSE)</f>
        <v>#N/A</v>
      </c>
      <c r="Q2039" s="5"/>
      <c r="R2039" s="3"/>
      <c r="U2039" s="16"/>
      <c r="V2039" s="2"/>
      <c r="W2039" s="5"/>
      <c r="AB2039" s="3"/>
      <c r="AC2039" s="2"/>
      <c r="AD2039" s="2"/>
    </row>
    <row r="2040" spans="1:30">
      <c r="A2040" s="5">
        <v>38844.822999999997</v>
      </c>
      <c r="B2040" s="3">
        <v>-1245.6102020000001</v>
      </c>
      <c r="F2040" s="2">
        <v>-122.021856</v>
      </c>
      <c r="G2040" s="2">
        <v>36.745376</v>
      </c>
      <c r="H2040" s="3">
        <v>38897.687138000001</v>
      </c>
      <c r="I2040" s="3">
        <v>161.084192</v>
      </c>
      <c r="J2040">
        <v>5.4559999999999999E-3</v>
      </c>
      <c r="K2040" t="e">
        <f>VLOOKUP(A2040,Channel_xs_widths!$D$2:$E$279,2,FALSE)</f>
        <v>#N/A</v>
      </c>
      <c r="Q2040" s="5"/>
      <c r="R2040" s="3"/>
      <c r="U2040" s="16"/>
      <c r="V2040" s="2"/>
      <c r="W2040" s="5"/>
      <c r="AB2040" s="3"/>
      <c r="AC2040" s="2"/>
      <c r="AD2040" s="2"/>
    </row>
    <row r="2041" spans="1:30">
      <c r="A2041" s="5">
        <v>38865.888400000003</v>
      </c>
      <c r="B2041" s="3">
        <v>-1245.429036</v>
      </c>
      <c r="F2041" s="2">
        <v>-122.021782</v>
      </c>
      <c r="G2041" s="2">
        <v>36.745195000000002</v>
      </c>
      <c r="H2041" s="3">
        <v>38918.753366999998</v>
      </c>
      <c r="I2041" s="3">
        <v>161.08412999999999</v>
      </c>
      <c r="J2041">
        <v>6.3070000000000001E-3</v>
      </c>
      <c r="K2041" t="e">
        <f>VLOOKUP(A2041,Channel_xs_widths!$D$2:$E$279,2,FALSE)</f>
        <v>#N/A</v>
      </c>
      <c r="Q2041" s="5"/>
      <c r="R2041" s="3"/>
      <c r="U2041" s="16"/>
      <c r="V2041" s="2"/>
      <c r="W2041" s="5"/>
      <c r="AB2041" s="3"/>
      <c r="AC2041" s="2"/>
      <c r="AD2041" s="2"/>
    </row>
    <row r="2042" spans="1:30">
      <c r="A2042" s="5">
        <v>38875.9274</v>
      </c>
      <c r="B2042" s="3">
        <v>-1245.414029</v>
      </c>
      <c r="F2042" s="2">
        <v>-122.021772</v>
      </c>
      <c r="G2042" s="2">
        <v>36.745105000000002</v>
      </c>
      <c r="H2042" s="3">
        <v>38928.792378999999</v>
      </c>
      <c r="I2042" s="3">
        <v>174.251632</v>
      </c>
      <c r="J2042">
        <v>1.0059999999999999E-3</v>
      </c>
      <c r="K2042" t="e">
        <f>VLOOKUP(A2042,Channel_xs_widths!$D$2:$E$279,2,FALSE)</f>
        <v>#N/A</v>
      </c>
      <c r="Q2042" s="5"/>
      <c r="R2042" s="3"/>
      <c r="U2042" s="16"/>
      <c r="V2042" s="2"/>
      <c r="W2042" s="5"/>
      <c r="AB2042" s="3"/>
      <c r="AC2042" s="2"/>
      <c r="AD2042" s="2"/>
    </row>
    <row r="2043" spans="1:30">
      <c r="A2043" s="5">
        <v>38906.044399999999</v>
      </c>
      <c r="B2043" s="3">
        <v>-1245.4694380000001</v>
      </c>
      <c r="F2043" s="2">
        <v>-122.021742</v>
      </c>
      <c r="G2043" s="2">
        <v>36.744835000000002</v>
      </c>
      <c r="H2043" s="3">
        <v>38958.909431</v>
      </c>
      <c r="I2043" s="3">
        <v>174.251611</v>
      </c>
      <c r="J2043">
        <v>2.2575999999999999E-2</v>
      </c>
      <c r="K2043" t="e">
        <f>VLOOKUP(A2043,Channel_xs_widths!$D$2:$E$279,2,FALSE)</f>
        <v>#N/A</v>
      </c>
      <c r="Q2043" s="5"/>
      <c r="R2043" s="3"/>
      <c r="U2043" s="16"/>
      <c r="V2043" s="2"/>
      <c r="W2043" s="5"/>
      <c r="AB2043" s="3"/>
      <c r="AC2043" s="2"/>
      <c r="AD2043" s="2"/>
    </row>
    <row r="2044" spans="1:30">
      <c r="A2044" s="5">
        <v>38936.161399999997</v>
      </c>
      <c r="B2044" s="3">
        <v>-1246.7738589999999</v>
      </c>
      <c r="F2044" s="2">
        <v>-122.021711</v>
      </c>
      <c r="G2044" s="2">
        <v>36.744563999999997</v>
      </c>
      <c r="H2044" s="3">
        <v>38989.054666999997</v>
      </c>
      <c r="I2044" s="3">
        <v>174.25157799999999</v>
      </c>
      <c r="J2044">
        <v>3.3360000000000001E-2</v>
      </c>
      <c r="K2044">
        <f>VLOOKUP(A2044,Channel_xs_widths!$D$2:$E$279,2,FALSE)</f>
        <v>375.71883469699998</v>
      </c>
      <c r="Q2044" s="5"/>
      <c r="R2044" s="3"/>
      <c r="U2044" s="16"/>
      <c r="V2044" s="2"/>
      <c r="W2044" s="5"/>
      <c r="AB2044" s="3"/>
      <c r="AC2044" s="2"/>
      <c r="AD2044" s="2"/>
    </row>
    <row r="2045" spans="1:30">
      <c r="A2045" s="5">
        <v>38966.278400000003</v>
      </c>
      <c r="B2045" s="3">
        <v>-1247.478871</v>
      </c>
      <c r="F2045" s="2">
        <v>-122.021681</v>
      </c>
      <c r="G2045" s="2">
        <v>36.744293999999996</v>
      </c>
      <c r="H2045" s="3">
        <v>39019.179919000002</v>
      </c>
      <c r="I2045" s="3">
        <v>174.25154499999999</v>
      </c>
      <c r="J2045">
        <v>3.5249999999999997E-2</v>
      </c>
      <c r="K2045" t="e">
        <f>VLOOKUP(A2045,Channel_xs_widths!$D$2:$E$279,2,FALSE)</f>
        <v>#N/A</v>
      </c>
      <c r="Q2045" s="5"/>
      <c r="R2045" s="3"/>
      <c r="U2045" s="16"/>
      <c r="V2045" s="2"/>
      <c r="W2045" s="5"/>
      <c r="AB2045" s="3"/>
      <c r="AC2045" s="2"/>
      <c r="AD2045" s="2"/>
    </row>
    <row r="2046" spans="1:30">
      <c r="A2046" s="5">
        <v>38976.3174</v>
      </c>
      <c r="B2046" s="3">
        <v>-1248.189372</v>
      </c>
      <c r="F2046" s="2">
        <v>-122.021671</v>
      </c>
      <c r="G2046" s="2">
        <v>36.744204000000003</v>
      </c>
      <c r="H2046" s="3">
        <v>39029.244030000002</v>
      </c>
      <c r="I2046" s="3">
        <v>174.25152299999999</v>
      </c>
      <c r="J2046">
        <v>9.2378000000000002E-2</v>
      </c>
      <c r="K2046" t="e">
        <f>VLOOKUP(A2046,Channel_xs_widths!$D$2:$E$279,2,FALSE)</f>
        <v>#N/A</v>
      </c>
      <c r="Q2046" s="5"/>
      <c r="R2046" s="3"/>
      <c r="U2046" s="16"/>
      <c r="V2046" s="2"/>
      <c r="W2046" s="5"/>
      <c r="AB2046" s="3"/>
      <c r="AC2046" s="2"/>
      <c r="AD2046" s="2"/>
    </row>
    <row r="2047" spans="1:30">
      <c r="A2047" s="5">
        <v>38990.414400000001</v>
      </c>
      <c r="B2047" s="3">
        <v>-1249.708496</v>
      </c>
      <c r="F2047" s="2">
        <v>-122.021559</v>
      </c>
      <c r="G2047" s="2">
        <v>36.744114000000003</v>
      </c>
      <c r="H2047" s="3">
        <v>39043.422616999997</v>
      </c>
      <c r="I2047" s="3">
        <v>134.58851899999999</v>
      </c>
      <c r="J2047">
        <v>0.104778</v>
      </c>
      <c r="K2047" t="e">
        <f>VLOOKUP(A2047,Channel_xs_widths!$D$2:$E$279,2,FALSE)</f>
        <v>#N/A</v>
      </c>
      <c r="Q2047" s="5"/>
      <c r="R2047" s="3"/>
      <c r="U2047" s="16"/>
      <c r="V2047" s="2"/>
      <c r="W2047" s="5"/>
      <c r="AB2047" s="3"/>
      <c r="AC2047" s="2"/>
      <c r="AD2047" s="2"/>
    </row>
    <row r="2048" spans="1:30">
      <c r="A2048" s="5">
        <v>39004.511400000003</v>
      </c>
      <c r="B2048" s="3">
        <v>-1251.1434730000001</v>
      </c>
      <c r="F2048" s="2">
        <v>-122.02144800000001</v>
      </c>
      <c r="G2048" s="2">
        <v>36.744024000000003</v>
      </c>
      <c r="H2048" s="3">
        <v>39057.592443000001</v>
      </c>
      <c r="I2048" s="3">
        <v>134.58842000000001</v>
      </c>
      <c r="J2048">
        <v>0.119127</v>
      </c>
      <c r="K2048" t="e">
        <f>VLOOKUP(A2048,Channel_xs_widths!$D$2:$E$279,2,FALSE)</f>
        <v>#N/A</v>
      </c>
      <c r="Q2048" s="5"/>
      <c r="R2048" s="3"/>
      <c r="U2048" s="16"/>
      <c r="V2048" s="2"/>
      <c r="W2048" s="5"/>
      <c r="AB2048" s="3"/>
      <c r="AC2048" s="2"/>
      <c r="AD2048" s="2"/>
    </row>
    <row r="2049" spans="1:30">
      <c r="A2049" s="5">
        <v>39032.705300000001</v>
      </c>
      <c r="B2049" s="3">
        <v>-1254.7465010000001</v>
      </c>
      <c r="F2049" s="2">
        <v>-122.021225</v>
      </c>
      <c r="G2049" s="2">
        <v>36.743842999999998</v>
      </c>
      <c r="H2049" s="3">
        <v>39086.015718000002</v>
      </c>
      <c r="I2049" s="3">
        <v>134.58827099999999</v>
      </c>
      <c r="J2049">
        <v>0.11792999999999999</v>
      </c>
      <c r="K2049" t="e">
        <f>VLOOKUP(A2049,Channel_xs_widths!$D$2:$E$279,2,FALSE)</f>
        <v>#N/A</v>
      </c>
      <c r="Q2049" s="5"/>
      <c r="R2049" s="3"/>
      <c r="U2049" s="16"/>
      <c r="V2049" s="2"/>
      <c r="W2049" s="5"/>
      <c r="AB2049" s="3"/>
      <c r="AC2049" s="2"/>
      <c r="AD2049" s="2"/>
    </row>
    <row r="2050" spans="1:30">
      <c r="A2050" s="5">
        <v>39046.802300000003</v>
      </c>
      <c r="B2050" s="3">
        <v>-1256.1308590000001</v>
      </c>
      <c r="F2050" s="2">
        <v>-122.021114</v>
      </c>
      <c r="G2050" s="2">
        <v>36.743752999999998</v>
      </c>
      <c r="H2050" s="3">
        <v>39100.180532999999</v>
      </c>
      <c r="I2050" s="3">
        <v>134.588122</v>
      </c>
      <c r="J2050">
        <v>9.2849000000000001E-2</v>
      </c>
      <c r="K2050" t="e">
        <f>VLOOKUP(A2050,Channel_xs_widths!$D$2:$E$279,2,FALSE)</f>
        <v>#N/A</v>
      </c>
      <c r="Q2050" s="5"/>
      <c r="R2050" s="3"/>
      <c r="U2050" s="16"/>
      <c r="V2050" s="2"/>
      <c r="W2050" s="5"/>
      <c r="AB2050" s="3"/>
      <c r="AC2050" s="2"/>
      <c r="AD2050" s="2"/>
    </row>
    <row r="2051" spans="1:30">
      <c r="A2051" s="5">
        <v>39074.996400000004</v>
      </c>
      <c r="B2051" s="3">
        <v>-1258.6731769999999</v>
      </c>
      <c r="F2051" s="2">
        <v>-122.020892</v>
      </c>
      <c r="G2051" s="2">
        <v>36.743572999999998</v>
      </c>
      <c r="H2051" s="3">
        <v>39128.488958000002</v>
      </c>
      <c r="I2051" s="3">
        <v>134.58797300000001</v>
      </c>
      <c r="J2051">
        <v>8.5680000000000006E-2</v>
      </c>
      <c r="K2051" t="e">
        <f>VLOOKUP(A2051,Channel_xs_widths!$D$2:$E$279,2,FALSE)</f>
        <v>#N/A</v>
      </c>
      <c r="Q2051" s="5"/>
      <c r="R2051" s="3"/>
      <c r="U2051" s="16"/>
      <c r="V2051" s="2"/>
      <c r="W2051" s="5"/>
      <c r="AB2051" s="3"/>
      <c r="AC2051" s="2"/>
      <c r="AD2051" s="2"/>
    </row>
    <row r="2052" spans="1:30">
      <c r="A2052" s="5">
        <v>39089.093399999998</v>
      </c>
      <c r="B2052" s="3">
        <v>-1259.7543539999999</v>
      </c>
      <c r="F2052" s="2">
        <v>-122.02078</v>
      </c>
      <c r="G2052" s="2">
        <v>36.743482999999998</v>
      </c>
      <c r="H2052" s="3">
        <v>39142.627387</v>
      </c>
      <c r="I2052" s="3">
        <v>134.58782400000001</v>
      </c>
      <c r="J2052">
        <v>4.6899000000000003E-2</v>
      </c>
      <c r="K2052" t="e">
        <f>VLOOKUP(A2052,Channel_xs_widths!$D$2:$E$279,2,FALSE)</f>
        <v>#N/A</v>
      </c>
      <c r="Q2052" s="5"/>
      <c r="R2052" s="3"/>
      <c r="U2052" s="16"/>
      <c r="V2052" s="2"/>
      <c r="W2052" s="5"/>
      <c r="AB2052" s="3"/>
      <c r="AC2052" s="2"/>
      <c r="AD2052" s="2"/>
    </row>
    <row r="2053" spans="1:30">
      <c r="A2053" s="5">
        <v>39103.190399999999</v>
      </c>
      <c r="B2053" s="3">
        <v>-1259.995443</v>
      </c>
      <c r="F2053" s="2">
        <v>-122.020669</v>
      </c>
      <c r="G2053" s="2">
        <v>36.743392999999998</v>
      </c>
      <c r="H2053" s="3">
        <v>39156.726487</v>
      </c>
      <c r="I2053" s="3">
        <v>134.58772400000001</v>
      </c>
      <c r="J2053">
        <v>1.6392E-2</v>
      </c>
      <c r="K2053" t="e">
        <f>VLOOKUP(A2053,Channel_xs_widths!$D$2:$E$279,2,FALSE)</f>
        <v>#N/A</v>
      </c>
      <c r="Q2053" s="5"/>
      <c r="R2053" s="3"/>
      <c r="U2053" s="16"/>
      <c r="V2053" s="2"/>
      <c r="W2053" s="5"/>
      <c r="AB2053" s="3"/>
      <c r="AC2053" s="2"/>
      <c r="AD2053" s="2"/>
    </row>
    <row r="2054" spans="1:30">
      <c r="A2054" s="5">
        <v>39119.157800000001</v>
      </c>
      <c r="B2054" s="3">
        <v>-1260.2471619999999</v>
      </c>
      <c r="F2054" s="2">
        <v>-122.02055799999999</v>
      </c>
      <c r="G2054" s="2">
        <v>36.743279999999999</v>
      </c>
      <c r="H2054" s="3">
        <v>39172.695851999997</v>
      </c>
      <c r="I2054" s="3">
        <v>140.92346699999999</v>
      </c>
      <c r="J2054">
        <v>1.0657E-2</v>
      </c>
      <c r="K2054">
        <f>VLOOKUP(A2054,Channel_xs_widths!$D$2:$E$279,2,FALSE)</f>
        <v>322.03632499399998</v>
      </c>
      <c r="Q2054" s="5"/>
      <c r="R2054" s="3"/>
      <c r="U2054" s="16"/>
      <c r="V2054" s="2"/>
      <c r="W2054" s="5"/>
      <c r="AB2054" s="3"/>
      <c r="AC2054" s="2"/>
      <c r="AD2054" s="2"/>
    </row>
    <row r="2055" spans="1:30">
      <c r="A2055" s="5">
        <v>39128.738299999997</v>
      </c>
      <c r="B2055" s="3">
        <v>-1260.2677000000001</v>
      </c>
      <c r="F2055" s="2">
        <v>-122.02049100000001</v>
      </c>
      <c r="G2055" s="2">
        <v>36.743212999999997</v>
      </c>
      <c r="H2055" s="3">
        <v>39182.276307</v>
      </c>
      <c r="I2055" s="3">
        <v>140.923382</v>
      </c>
      <c r="J2055">
        <v>2.8309999999999998E-2</v>
      </c>
      <c r="K2055" t="e">
        <f>VLOOKUP(A2055,Channel_xs_widths!$D$2:$E$279,2,FALSE)</f>
        <v>#N/A</v>
      </c>
      <c r="Q2055" s="5"/>
      <c r="R2055" s="3"/>
      <c r="U2055" s="16"/>
      <c r="V2055" s="2"/>
      <c r="W2055" s="5"/>
      <c r="AB2055" s="3"/>
      <c r="AC2055" s="2"/>
      <c r="AD2055" s="2"/>
    </row>
    <row r="2056" spans="1:30">
      <c r="A2056" s="5">
        <v>39167.06</v>
      </c>
      <c r="B2056" s="3">
        <v>-1261.6032709999999</v>
      </c>
      <c r="F2056" s="2">
        <v>-122.020224</v>
      </c>
      <c r="G2056" s="2">
        <v>36.742941999999999</v>
      </c>
      <c r="H2056" s="3">
        <v>39220.621337999997</v>
      </c>
      <c r="I2056" s="3">
        <v>140.92322300000001</v>
      </c>
      <c r="J2056">
        <v>3.0443999999999999E-2</v>
      </c>
      <c r="K2056" t="e">
        <f>VLOOKUP(A2056,Channel_xs_widths!$D$2:$E$279,2,FALSE)</f>
        <v>#N/A</v>
      </c>
      <c r="Q2056" s="5"/>
      <c r="R2056" s="3"/>
      <c r="U2056" s="16"/>
      <c r="V2056" s="2"/>
      <c r="W2056" s="5"/>
      <c r="AB2056" s="3"/>
      <c r="AC2056" s="2"/>
      <c r="AD2056" s="2"/>
    </row>
    <row r="2057" spans="1:30">
      <c r="A2057" s="5">
        <v>39205.381800000003</v>
      </c>
      <c r="B2057" s="3">
        <v>-1262.601001</v>
      </c>
      <c r="F2057" s="2">
        <v>-122.01995700000001</v>
      </c>
      <c r="G2057" s="2">
        <v>36.742671999999999</v>
      </c>
      <c r="H2057" s="3">
        <v>39258.956142000003</v>
      </c>
      <c r="I2057" s="3">
        <v>140.922967</v>
      </c>
      <c r="J2057">
        <v>1.7003999999999998E-2</v>
      </c>
      <c r="K2057" t="e">
        <f>VLOOKUP(A2057,Channel_xs_widths!$D$2:$E$279,2,FALSE)</f>
        <v>#N/A</v>
      </c>
      <c r="Q2057" s="5"/>
      <c r="R2057" s="3"/>
      <c r="U2057" s="16"/>
      <c r="V2057" s="2"/>
      <c r="W2057" s="5"/>
      <c r="AB2057" s="3"/>
      <c r="AC2057" s="2"/>
      <c r="AD2057" s="2"/>
    </row>
    <row r="2058" spans="1:30">
      <c r="A2058" s="5">
        <v>39214.962299999999</v>
      </c>
      <c r="B2058" s="3">
        <v>-1262.4178159999999</v>
      </c>
      <c r="F2058" s="2">
        <v>-122.01989</v>
      </c>
      <c r="G2058" s="2">
        <v>36.742604</v>
      </c>
      <c r="H2058" s="3">
        <v>39268.538355999997</v>
      </c>
      <c r="I2058" s="3">
        <v>140.922808</v>
      </c>
      <c r="J2058">
        <v>1.8020000000000001E-2</v>
      </c>
      <c r="K2058" t="e">
        <f>VLOOKUP(A2058,Channel_xs_widths!$D$2:$E$279,2,FALSE)</f>
        <v>#N/A</v>
      </c>
      <c r="Q2058" s="5"/>
      <c r="R2058" s="3"/>
      <c r="U2058" s="16"/>
      <c r="V2058" s="2"/>
      <c r="W2058" s="5"/>
      <c r="AB2058" s="3"/>
      <c r="AC2058" s="2"/>
      <c r="AD2058" s="2"/>
    </row>
    <row r="2059" spans="1:30">
      <c r="A2059" s="5">
        <v>39230.929799999998</v>
      </c>
      <c r="B2059" s="3">
        <v>-1262.140625</v>
      </c>
      <c r="F2059" s="2">
        <v>-122.019778</v>
      </c>
      <c r="G2059" s="2">
        <v>36.742491999999999</v>
      </c>
      <c r="H2059" s="3">
        <v>39284.508206999999</v>
      </c>
      <c r="I2059" s="3">
        <v>140.92272299999999</v>
      </c>
      <c r="J2059">
        <v>1.5065E-2</v>
      </c>
      <c r="K2059" t="e">
        <f>VLOOKUP(A2059,Channel_xs_widths!$D$2:$E$279,2,FALSE)</f>
        <v>#N/A</v>
      </c>
      <c r="Q2059" s="5"/>
      <c r="R2059" s="3"/>
      <c r="U2059" s="16"/>
      <c r="V2059" s="2"/>
      <c r="W2059" s="5"/>
      <c r="AB2059" s="3"/>
      <c r="AC2059" s="2"/>
      <c r="AD2059" s="2"/>
    </row>
    <row r="2060" spans="1:30">
      <c r="A2060" s="5">
        <v>39241.462500000001</v>
      </c>
      <c r="B2060" s="3">
        <v>-1262.0185819999999</v>
      </c>
      <c r="F2060" s="2">
        <v>-122.019741</v>
      </c>
      <c r="G2060" s="2">
        <v>36.742401000000001</v>
      </c>
      <c r="H2060" s="3">
        <v>39295.041677000001</v>
      </c>
      <c r="I2060" s="3">
        <v>161.08229900000001</v>
      </c>
      <c r="J2060">
        <v>1.5868E-2</v>
      </c>
      <c r="K2060" t="e">
        <f>VLOOKUP(A2060,Channel_xs_widths!$D$2:$E$279,2,FALSE)</f>
        <v>#N/A</v>
      </c>
      <c r="Q2060" s="5"/>
      <c r="R2060" s="3"/>
      <c r="U2060" s="16"/>
      <c r="V2060" s="2"/>
      <c r="W2060" s="5"/>
      <c r="AB2060" s="3"/>
      <c r="AC2060" s="2"/>
      <c r="AD2060" s="2"/>
    </row>
    <row r="2061" spans="1:30">
      <c r="A2061" s="5">
        <v>39273.060799999999</v>
      </c>
      <c r="B2061" s="3">
        <v>-1261.4720870000001</v>
      </c>
      <c r="F2061" s="2">
        <v>-122.01963000000001</v>
      </c>
      <c r="G2061" s="2">
        <v>36.742131000000001</v>
      </c>
      <c r="H2061" s="3">
        <v>39326.644697999996</v>
      </c>
      <c r="I2061" s="3">
        <v>161.08221700000001</v>
      </c>
      <c r="J2061">
        <v>2.5597999999999999E-2</v>
      </c>
      <c r="K2061" t="e">
        <f>VLOOKUP(A2061,Channel_xs_widths!$D$2:$E$279,2,FALSE)</f>
        <v>#N/A</v>
      </c>
      <c r="Q2061" s="5"/>
      <c r="R2061" s="3"/>
      <c r="U2061" s="16"/>
      <c r="V2061" s="2"/>
      <c r="W2061" s="5"/>
      <c r="AB2061" s="3"/>
      <c r="AC2061" s="2"/>
      <c r="AD2061" s="2"/>
    </row>
    <row r="2062" spans="1:30">
      <c r="A2062" s="5">
        <v>39294.126300000004</v>
      </c>
      <c r="B2062" s="3">
        <v>-1260.670492</v>
      </c>
      <c r="F2062" s="2">
        <v>-122.01955599999999</v>
      </c>
      <c r="G2062" s="2">
        <v>36.741951</v>
      </c>
      <c r="H2062" s="3">
        <v>39347.725480000001</v>
      </c>
      <c r="I2062" s="3">
        <v>161.08211299999999</v>
      </c>
      <c r="J2062">
        <v>3.3139000000000002E-2</v>
      </c>
      <c r="K2062" t="e">
        <f>VLOOKUP(A2062,Channel_xs_widths!$D$2:$E$279,2,FALSE)</f>
        <v>#N/A</v>
      </c>
      <c r="Q2062" s="5"/>
      <c r="R2062" s="3"/>
      <c r="U2062" s="16"/>
      <c r="V2062" s="2"/>
      <c r="W2062" s="5"/>
      <c r="AB2062" s="3"/>
      <c r="AC2062" s="2"/>
      <c r="AD2062" s="2"/>
    </row>
    <row r="2063" spans="1:30">
      <c r="A2063" s="5">
        <v>39304.659099999997</v>
      </c>
      <c r="B2063" s="3">
        <v>-1260.4249540000001</v>
      </c>
      <c r="F2063" s="2">
        <v>-122.019519</v>
      </c>
      <c r="G2063" s="2">
        <v>36.741861</v>
      </c>
      <c r="H2063" s="3">
        <v>39358.261111</v>
      </c>
      <c r="I2063" s="3">
        <v>161.082052</v>
      </c>
      <c r="J2063">
        <v>1.1481E-2</v>
      </c>
      <c r="K2063" t="e">
        <f>VLOOKUP(A2063,Channel_xs_widths!$D$2:$E$279,2,FALSE)</f>
        <v>#N/A</v>
      </c>
      <c r="Q2063" s="5"/>
      <c r="R2063" s="3"/>
      <c r="U2063" s="16"/>
      <c r="V2063" s="2"/>
      <c r="W2063" s="5"/>
      <c r="AB2063" s="3"/>
      <c r="AC2063" s="2"/>
      <c r="AD2063" s="2"/>
    </row>
    <row r="2064" spans="1:30">
      <c r="A2064" s="5">
        <v>39325.724699999999</v>
      </c>
      <c r="B2064" s="3">
        <v>-1261.033285</v>
      </c>
      <c r="F2064" s="2">
        <v>-122.019445</v>
      </c>
      <c r="G2064" s="2">
        <v>36.741680000000002</v>
      </c>
      <c r="H2064" s="3">
        <v>39379.335436000001</v>
      </c>
      <c r="I2064" s="3">
        <v>161.08198999999999</v>
      </c>
      <c r="J2064">
        <v>2.8166E-2</v>
      </c>
      <c r="K2064">
        <f>VLOOKUP(A2064,Channel_xs_widths!$D$2:$E$279,2,FALSE)</f>
        <v>313.72784347200002</v>
      </c>
      <c r="Q2064" s="5"/>
      <c r="R2064" s="3"/>
      <c r="U2064" s="16"/>
      <c r="V2064" s="2"/>
      <c r="W2064" s="5"/>
      <c r="AB2064" s="3"/>
      <c r="AC2064" s="2"/>
      <c r="AD2064" s="2"/>
    </row>
    <row r="2065" spans="1:30">
      <c r="A2065" s="5">
        <v>39335.748099999997</v>
      </c>
      <c r="B2065" s="3">
        <v>-1261.3006069999999</v>
      </c>
      <c r="F2065" s="2">
        <v>-122.019437</v>
      </c>
      <c r="G2065" s="2">
        <v>36.741590000000002</v>
      </c>
      <c r="H2065" s="3">
        <v>39389.362435000003</v>
      </c>
      <c r="I2065" s="3">
        <v>175.352272</v>
      </c>
      <c r="J2065">
        <v>0.108136</v>
      </c>
      <c r="K2065" t="e">
        <f>VLOOKUP(A2065,Channel_xs_widths!$D$2:$E$279,2,FALSE)</f>
        <v>#N/A</v>
      </c>
      <c r="Q2065" s="5"/>
      <c r="R2065" s="3"/>
      <c r="U2065" s="16"/>
      <c r="V2065" s="2"/>
      <c r="W2065" s="5"/>
      <c r="AB2065" s="3"/>
      <c r="AC2065" s="2"/>
      <c r="AD2065" s="2"/>
    </row>
    <row r="2066" spans="1:30">
      <c r="A2066" s="5">
        <v>39365.818399999996</v>
      </c>
      <c r="B2066" s="3">
        <v>-1265.3688790000001</v>
      </c>
      <c r="F2066" s="2">
        <v>-122.019413</v>
      </c>
      <c r="G2066" s="2">
        <v>36.741320000000002</v>
      </c>
      <c r="H2066" s="3">
        <v>39419.706692</v>
      </c>
      <c r="I2066" s="3">
        <v>175.35225500000001</v>
      </c>
      <c r="J2066">
        <v>0.135348</v>
      </c>
      <c r="K2066" t="e">
        <f>VLOOKUP(A2066,Channel_xs_widths!$D$2:$E$279,2,FALSE)</f>
        <v>#N/A</v>
      </c>
      <c r="Q2066" s="5"/>
      <c r="R2066" s="3"/>
      <c r="U2066" s="16"/>
      <c r="V2066" s="2"/>
      <c r="W2066" s="5"/>
      <c r="AB2066" s="3"/>
      <c r="AC2066" s="2"/>
      <c r="AD2066" s="2"/>
    </row>
    <row r="2067" spans="1:30">
      <c r="A2067" s="5">
        <v>39395.888700000003</v>
      </c>
      <c r="B2067" s="3">
        <v>-1269.4404910000001</v>
      </c>
      <c r="F2067" s="2">
        <v>-122.019389</v>
      </c>
      <c r="G2067" s="2">
        <v>36.741050000000001</v>
      </c>
      <c r="H2067" s="3">
        <v>39450.051397000003</v>
      </c>
      <c r="I2067" s="3">
        <v>175.35222999999999</v>
      </c>
      <c r="J2067">
        <v>9.7903000000000004E-2</v>
      </c>
      <c r="K2067" t="e">
        <f>VLOOKUP(A2067,Channel_xs_widths!$D$2:$E$279,2,FALSE)</f>
        <v>#N/A</v>
      </c>
      <c r="Q2067" s="5"/>
      <c r="R2067" s="3"/>
      <c r="U2067" s="16"/>
      <c r="V2067" s="2"/>
      <c r="W2067" s="5"/>
      <c r="AB2067" s="3"/>
      <c r="AC2067" s="2"/>
      <c r="AD2067" s="2"/>
    </row>
    <row r="2068" spans="1:30">
      <c r="A2068" s="5">
        <v>39425.959000000003</v>
      </c>
      <c r="B2068" s="3">
        <v>-1271.2568530000001</v>
      </c>
      <c r="F2068" s="2">
        <v>-122.01936499999999</v>
      </c>
      <c r="G2068" s="2">
        <v>36.740779000000003</v>
      </c>
      <c r="H2068" s="3">
        <v>39480.176506999996</v>
      </c>
      <c r="I2068" s="3">
        <v>175.352205</v>
      </c>
      <c r="J2068">
        <v>7.3114999999999999E-2</v>
      </c>
      <c r="K2068" t="e">
        <f>VLOOKUP(A2068,Channel_xs_widths!$D$2:$E$279,2,FALSE)</f>
        <v>#N/A</v>
      </c>
      <c r="Q2068" s="5"/>
      <c r="R2068" s="3"/>
      <c r="U2068" s="16"/>
      <c r="V2068" s="2"/>
      <c r="W2068" s="5"/>
      <c r="AB2068" s="3"/>
      <c r="AC2068" s="2"/>
      <c r="AD2068" s="2"/>
    </row>
    <row r="2069" spans="1:30">
      <c r="A2069" s="5">
        <v>39456.029300000002</v>
      </c>
      <c r="B2069" s="3">
        <v>-1273.837673</v>
      </c>
      <c r="F2069" s="2">
        <v>-122.019341</v>
      </c>
      <c r="G2069" s="2">
        <v>36.740509000000003</v>
      </c>
      <c r="H2069" s="3">
        <v>39510.357356</v>
      </c>
      <c r="I2069" s="3">
        <v>175.35218</v>
      </c>
      <c r="J2069">
        <v>7.8072000000000003E-2</v>
      </c>
      <c r="K2069" t="e">
        <f>VLOOKUP(A2069,Channel_xs_widths!$D$2:$E$279,2,FALSE)</f>
        <v>#N/A</v>
      </c>
      <c r="Q2069" s="5"/>
      <c r="R2069" s="3"/>
      <c r="U2069" s="16"/>
      <c r="V2069" s="2"/>
      <c r="W2069" s="5"/>
      <c r="AB2069" s="3"/>
      <c r="AC2069" s="2"/>
      <c r="AD2069" s="2"/>
    </row>
    <row r="2070" spans="1:30">
      <c r="A2070" s="5">
        <v>39466.0527</v>
      </c>
      <c r="B2070" s="3">
        <v>-1274.3870440000001</v>
      </c>
      <c r="F2070" s="2">
        <v>-122.019333</v>
      </c>
      <c r="G2070" s="2">
        <v>36.740419000000003</v>
      </c>
      <c r="H2070" s="3">
        <v>39520.395833000002</v>
      </c>
      <c r="I2070" s="3">
        <v>175.35216399999999</v>
      </c>
      <c r="J2070">
        <v>5.8964999999999997E-2</v>
      </c>
      <c r="K2070" t="e">
        <f>VLOOKUP(A2070,Channel_xs_widths!$D$2:$E$279,2,FALSE)</f>
        <v>#N/A</v>
      </c>
      <c r="Q2070" s="5"/>
      <c r="R2070" s="3"/>
      <c r="U2070" s="16"/>
      <c r="V2070" s="2"/>
      <c r="W2070" s="5"/>
      <c r="AB2070" s="3"/>
      <c r="AC2070" s="2"/>
      <c r="AD2070" s="2"/>
    </row>
    <row r="2071" spans="1:30">
      <c r="A2071" s="5">
        <v>39487.118300000002</v>
      </c>
      <c r="B2071" s="3">
        <v>-1275.670844</v>
      </c>
      <c r="F2071" s="2">
        <v>-122.019407</v>
      </c>
      <c r="G2071" s="2">
        <v>36.740237999999998</v>
      </c>
      <c r="H2071" s="3">
        <v>39541.500494</v>
      </c>
      <c r="I2071" s="3">
        <v>197.745102</v>
      </c>
      <c r="J2071">
        <v>5.8429000000000002E-2</v>
      </c>
      <c r="K2071" t="e">
        <f>VLOOKUP(A2071,Channel_xs_widths!$D$2:$E$279,2,FALSE)</f>
        <v>#N/A</v>
      </c>
      <c r="Q2071" s="5"/>
      <c r="R2071" s="3"/>
      <c r="U2071" s="16"/>
      <c r="V2071" s="2"/>
      <c r="W2071" s="5"/>
      <c r="AB2071" s="3"/>
      <c r="AC2071" s="2"/>
      <c r="AD2071" s="2"/>
    </row>
    <row r="2072" spans="1:30">
      <c r="A2072" s="5">
        <v>39518.716699999997</v>
      </c>
      <c r="B2072" s="3">
        <v>-1277.464152</v>
      </c>
      <c r="F2072" s="2">
        <v>-122.019519</v>
      </c>
      <c r="G2072" s="2">
        <v>36.739967999999998</v>
      </c>
      <c r="H2072" s="3">
        <v>39573.149716</v>
      </c>
      <c r="I2072" s="3">
        <v>197.74521100000001</v>
      </c>
      <c r="J2072">
        <v>5.0680000000000003E-2</v>
      </c>
      <c r="K2072" t="e">
        <f>VLOOKUP(A2072,Channel_xs_widths!$D$2:$E$279,2,FALSE)</f>
        <v>#N/A</v>
      </c>
      <c r="Q2072" s="5"/>
      <c r="R2072" s="3"/>
      <c r="U2072" s="16"/>
      <c r="V2072" s="2"/>
      <c r="W2072" s="5"/>
      <c r="AB2072" s="3"/>
      <c r="AC2072" s="2"/>
      <c r="AD2072" s="2"/>
    </row>
    <row r="2073" spans="1:30">
      <c r="A2073" s="5">
        <v>39529.249499999998</v>
      </c>
      <c r="B2073" s="3">
        <v>-1277.806071</v>
      </c>
      <c r="F2073" s="2">
        <v>-122.01955599999999</v>
      </c>
      <c r="G2073" s="2">
        <v>36.739877999999997</v>
      </c>
      <c r="H2073" s="3">
        <v>39583.688058</v>
      </c>
      <c r="I2073" s="3">
        <v>197.74529899999999</v>
      </c>
      <c r="J2073">
        <v>2.6564000000000001E-2</v>
      </c>
      <c r="K2073">
        <f>VLOOKUP(A2073,Channel_xs_widths!$D$2:$E$279,2,FALSE)</f>
        <v>414.73229689599998</v>
      </c>
      <c r="Q2073" s="5"/>
      <c r="R2073" s="3"/>
      <c r="U2073" s="16"/>
      <c r="V2073" s="2"/>
      <c r="W2073" s="5"/>
      <c r="AB2073" s="3"/>
      <c r="AC2073" s="2"/>
      <c r="AD2073" s="2"/>
    </row>
    <row r="2074" spans="1:30">
      <c r="A2074" s="5">
        <v>39550.3151</v>
      </c>
      <c r="B2074" s="3">
        <v>-1278.303521</v>
      </c>
      <c r="F2074" s="2">
        <v>-122.01963000000001</v>
      </c>
      <c r="G2074" s="2">
        <v>36.739697999999997</v>
      </c>
      <c r="H2074" s="3">
        <v>39604.75952</v>
      </c>
      <c r="I2074" s="3">
        <v>197.745364</v>
      </c>
      <c r="J2074">
        <v>1.8154E-2</v>
      </c>
      <c r="K2074" t="e">
        <f>VLOOKUP(A2074,Channel_xs_widths!$D$2:$E$279,2,FALSE)</f>
        <v>#N/A</v>
      </c>
      <c r="Q2074" s="5"/>
      <c r="R2074" s="3"/>
      <c r="U2074" s="16"/>
      <c r="V2074" s="2"/>
      <c r="W2074" s="5"/>
      <c r="AB2074" s="3"/>
      <c r="AC2074" s="2"/>
      <c r="AD2074" s="2"/>
    </row>
    <row r="2075" spans="1:30">
      <c r="A2075" s="5">
        <v>39560.847900000001</v>
      </c>
      <c r="B2075" s="3">
        <v>-1278.3797199999999</v>
      </c>
      <c r="F2075" s="2">
        <v>-122.019667</v>
      </c>
      <c r="G2075" s="2">
        <v>36.739607999999997</v>
      </c>
      <c r="H2075" s="3">
        <v>39615.292591999998</v>
      </c>
      <c r="I2075" s="3">
        <v>197.74543</v>
      </c>
      <c r="J2075">
        <v>6.5779999999999996E-3</v>
      </c>
      <c r="K2075" t="e">
        <f>VLOOKUP(A2075,Channel_xs_widths!$D$2:$E$279,2,FALSE)</f>
        <v>#N/A</v>
      </c>
      <c r="Q2075" s="5"/>
      <c r="R2075" s="3"/>
      <c r="U2075" s="16"/>
      <c r="V2075" s="2"/>
      <c r="W2075" s="5"/>
      <c r="AB2075" s="3"/>
      <c r="AC2075" s="2"/>
      <c r="AD2075" s="2"/>
    </row>
    <row r="2076" spans="1:30">
      <c r="A2076" s="5">
        <v>39578.8393</v>
      </c>
      <c r="B2076" s="3">
        <v>-1278.4911500000001</v>
      </c>
      <c r="F2076" s="2">
        <v>-122.01955599999999</v>
      </c>
      <c r="G2076" s="2">
        <v>36.739471999999999</v>
      </c>
      <c r="H2076" s="3">
        <v>39633.284408</v>
      </c>
      <c r="I2076" s="3">
        <v>145.88215299999999</v>
      </c>
      <c r="J2076">
        <v>3.1280000000000001E-3</v>
      </c>
      <c r="K2076" t="e">
        <f>VLOOKUP(A2076,Channel_xs_widths!$D$2:$E$279,2,FALSE)</f>
        <v>#N/A</v>
      </c>
      <c r="Q2076" s="5"/>
      <c r="R2076" s="3"/>
      <c r="U2076" s="16"/>
      <c r="V2076" s="2"/>
      <c r="W2076" s="5"/>
      <c r="AB2076" s="3"/>
      <c r="AC2076" s="2"/>
      <c r="AD2076" s="2"/>
    </row>
    <row r="2077" spans="1:30">
      <c r="A2077" s="5">
        <v>39584.836499999998</v>
      </c>
      <c r="B2077" s="3">
        <v>-1278.4547660000001</v>
      </c>
      <c r="F2077" s="2">
        <v>-122.019519</v>
      </c>
      <c r="G2077" s="2">
        <v>36.739426999999999</v>
      </c>
      <c r="H2077" s="3">
        <v>39639.281676999999</v>
      </c>
      <c r="I2077" s="3">
        <v>145.882079</v>
      </c>
      <c r="J2077">
        <v>1.2063000000000001E-2</v>
      </c>
      <c r="K2077" t="e">
        <f>VLOOKUP(A2077,Channel_xs_widths!$D$2:$E$279,2,FALSE)</f>
        <v>#N/A</v>
      </c>
      <c r="Q2077" s="5"/>
      <c r="R2077" s="3"/>
      <c r="U2077" s="16"/>
      <c r="V2077" s="2"/>
      <c r="W2077" s="5"/>
      <c r="AB2077" s="3"/>
      <c r="AC2077" s="2"/>
      <c r="AD2077" s="2"/>
    </row>
    <row r="2078" spans="1:30">
      <c r="A2078" s="5">
        <v>39620.819499999998</v>
      </c>
      <c r="B2078" s="3">
        <v>-1277.984755</v>
      </c>
      <c r="F2078" s="2">
        <v>-122.019296</v>
      </c>
      <c r="G2078" s="2">
        <v>36.739156999999999</v>
      </c>
      <c r="H2078" s="3">
        <v>39675.267721999997</v>
      </c>
      <c r="I2078" s="3">
        <v>145.88194799999999</v>
      </c>
      <c r="J2078">
        <v>9.3200000000000002E-3</v>
      </c>
      <c r="K2078" t="e">
        <f>VLOOKUP(A2078,Channel_xs_widths!$D$2:$E$279,2,FALSE)</f>
        <v>#N/A</v>
      </c>
      <c r="Q2078" s="5"/>
      <c r="R2078" s="3"/>
      <c r="U2078" s="16"/>
      <c r="V2078" s="2"/>
      <c r="W2078" s="5"/>
      <c r="AB2078" s="3"/>
      <c r="AC2078" s="2"/>
      <c r="AD2078" s="2"/>
    </row>
    <row r="2079" spans="1:30">
      <c r="A2079" s="5">
        <v>39632.813800000004</v>
      </c>
      <c r="B2079" s="3">
        <v>-1278.007609</v>
      </c>
      <c r="F2079" s="2">
        <v>-122.019222</v>
      </c>
      <c r="G2079" s="2">
        <v>36.739066999999999</v>
      </c>
      <c r="H2079" s="3">
        <v>39687.262078</v>
      </c>
      <c r="I2079" s="3">
        <v>145.8818</v>
      </c>
      <c r="J2079">
        <v>1.1336000000000001E-2</v>
      </c>
      <c r="K2079" t="e">
        <f>VLOOKUP(A2079,Channel_xs_widths!$D$2:$E$279,2,FALSE)</f>
        <v>#N/A</v>
      </c>
      <c r="Q2079" s="5"/>
      <c r="R2079" s="3"/>
      <c r="U2079" s="16"/>
      <c r="V2079" s="2"/>
      <c r="W2079" s="5"/>
      <c r="AB2079" s="3"/>
      <c r="AC2079" s="2"/>
      <c r="AD2079" s="2"/>
    </row>
    <row r="2080" spans="1:30">
      <c r="A2080" s="5">
        <v>39656.802499999998</v>
      </c>
      <c r="B2080" s="3">
        <v>-1278.3926730000001</v>
      </c>
      <c r="F2080" s="2">
        <v>-122.01907300000001</v>
      </c>
      <c r="G2080" s="2">
        <v>36.738886999999998</v>
      </c>
      <c r="H2080" s="3">
        <v>39711.253850000001</v>
      </c>
      <c r="I2080" s="3">
        <v>145.881688</v>
      </c>
      <c r="J2080">
        <v>1.3390000000000001E-2</v>
      </c>
      <c r="K2080" t="e">
        <f>VLOOKUP(A2080,Channel_xs_widths!$D$2:$E$279,2,FALSE)</f>
        <v>#N/A</v>
      </c>
      <c r="Q2080" s="5"/>
      <c r="R2080" s="3"/>
      <c r="U2080" s="16"/>
      <c r="V2080" s="2"/>
      <c r="W2080" s="5"/>
      <c r="AB2080" s="3"/>
      <c r="AC2080" s="2"/>
      <c r="AD2080" s="2"/>
    </row>
    <row r="2081" spans="1:30">
      <c r="A2081" s="5">
        <v>39668.796799999996</v>
      </c>
      <c r="B2081" s="3">
        <v>-1278.489421</v>
      </c>
      <c r="F2081" s="2">
        <v>-122.01899899999999</v>
      </c>
      <c r="G2081" s="2">
        <v>36.738796000000001</v>
      </c>
      <c r="H2081" s="3">
        <v>39723.248587000002</v>
      </c>
      <c r="I2081" s="3">
        <v>145.881576</v>
      </c>
      <c r="J2081">
        <v>7.293E-3</v>
      </c>
      <c r="K2081" t="e">
        <f>VLOOKUP(A2081,Channel_xs_widths!$D$2:$E$279,2,FALSE)</f>
        <v>#N/A</v>
      </c>
      <c r="Q2081" s="5"/>
      <c r="R2081" s="3"/>
      <c r="U2081" s="16"/>
      <c r="V2081" s="2"/>
      <c r="W2081" s="5"/>
      <c r="AB2081" s="3"/>
      <c r="AC2081" s="2"/>
      <c r="AD2081" s="2"/>
    </row>
    <row r="2082" spans="1:30">
      <c r="A2082" s="5">
        <v>39689.184699999998</v>
      </c>
      <c r="B2082" s="3">
        <v>-1278.628833</v>
      </c>
      <c r="F2082" s="2">
        <v>-122.01895500000001</v>
      </c>
      <c r="G2082" s="2">
        <v>36.738616</v>
      </c>
      <c r="H2082" s="3">
        <v>39743.636920999998</v>
      </c>
      <c r="I2082" s="3">
        <v>168.16911500000001</v>
      </c>
      <c r="J2082">
        <v>2.2622E-2</v>
      </c>
      <c r="K2082" t="e">
        <f>VLOOKUP(A2082,Channel_xs_widths!$D$2:$E$279,2,FALSE)</f>
        <v>#N/A</v>
      </c>
      <c r="Q2082" s="5"/>
      <c r="R2082" s="3"/>
      <c r="U2082" s="16"/>
      <c r="V2082" s="2"/>
      <c r="W2082" s="5"/>
      <c r="AB2082" s="3"/>
      <c r="AC2082" s="2"/>
      <c r="AD2082" s="2"/>
    </row>
    <row r="2083" spans="1:30">
      <c r="A2083" s="5">
        <v>39719.766499999998</v>
      </c>
      <c r="B2083" s="3">
        <v>-1279.642456</v>
      </c>
      <c r="F2083" s="2">
        <v>-122.018888</v>
      </c>
      <c r="G2083" s="2">
        <v>36.738346</v>
      </c>
      <c r="H2083" s="3">
        <v>39774.235503999997</v>
      </c>
      <c r="I2083" s="3">
        <v>168.16905299999999</v>
      </c>
      <c r="J2083">
        <v>3.3145000000000001E-2</v>
      </c>
      <c r="K2083">
        <f>VLOOKUP(A2083,Channel_xs_widths!$D$2:$E$279,2,FALSE)</f>
        <v>439.847733242</v>
      </c>
      <c r="Q2083" s="5"/>
      <c r="R2083" s="3"/>
      <c r="U2083" s="16"/>
      <c r="V2083" s="2"/>
      <c r="W2083" s="5"/>
      <c r="AB2083" s="3"/>
      <c r="AC2083" s="2"/>
      <c r="AD2083" s="2"/>
    </row>
    <row r="2084" spans="1:30">
      <c r="A2084" s="5">
        <v>39719.766499999998</v>
      </c>
      <c r="B2084" s="3">
        <v>-1279.642456</v>
      </c>
      <c r="F2084" s="2">
        <v>-122.018888</v>
      </c>
      <c r="G2084" s="2">
        <v>36.738346</v>
      </c>
      <c r="H2084" s="3">
        <v>39774.235503999997</v>
      </c>
      <c r="I2084" s="3">
        <v>167.14011300000001</v>
      </c>
      <c r="J2084">
        <v>3.6833999999999999E-2</v>
      </c>
      <c r="Q2084" s="5"/>
      <c r="R2084" s="3"/>
      <c r="U2084" s="16"/>
      <c r="V2084" s="2"/>
      <c r="W2084" s="5"/>
      <c r="AB2084" s="3"/>
      <c r="AC2084" s="2"/>
      <c r="AD2084" s="2"/>
    </row>
    <row r="2085" spans="1:30">
      <c r="A2085" s="5">
        <v>39750.348299999998</v>
      </c>
      <c r="B2085" s="3">
        <v>-1280.7689210000001</v>
      </c>
      <c r="F2085" s="2">
        <v>-122.018821</v>
      </c>
      <c r="G2085" s="2">
        <v>36.738075000000002</v>
      </c>
      <c r="H2085" s="3">
        <v>39804.838036000001</v>
      </c>
      <c r="I2085" s="3">
        <v>168.16897800000001</v>
      </c>
      <c r="J2085">
        <v>5.3719999999999997E-2</v>
      </c>
      <c r="K2085" t="e">
        <f>VLOOKUP(A2085,Channel_xs_widths!$D$2:$E$279,2,FALSE)</f>
        <v>#N/A</v>
      </c>
      <c r="Q2085" s="5"/>
      <c r="R2085" s="3"/>
      <c r="U2085" s="16"/>
      <c r="V2085" s="2"/>
      <c r="W2085" s="5"/>
      <c r="AB2085" s="3"/>
      <c r="AC2085" s="2"/>
      <c r="AD2085" s="2"/>
    </row>
    <row r="2086" spans="1:30">
      <c r="A2086" s="5">
        <v>39770.736100000002</v>
      </c>
      <c r="B2086" s="3">
        <v>-1282.3805339999999</v>
      </c>
      <c r="F2086" s="2">
        <v>-122.018777</v>
      </c>
      <c r="G2086" s="2">
        <v>36.737895000000002</v>
      </c>
      <c r="H2086" s="3">
        <v>39825.289496999998</v>
      </c>
      <c r="I2086" s="3">
        <v>168.168915</v>
      </c>
      <c r="J2086">
        <v>7.8089000000000006E-2</v>
      </c>
      <c r="K2086" t="e">
        <f>VLOOKUP(A2086,Channel_xs_widths!$D$2:$E$279,2,FALSE)</f>
        <v>#N/A</v>
      </c>
      <c r="Q2086" s="5"/>
      <c r="R2086" s="3"/>
      <c r="U2086" s="16"/>
      <c r="V2086" s="2"/>
      <c r="W2086" s="5"/>
      <c r="AB2086" s="3"/>
      <c r="AC2086" s="2"/>
      <c r="AD2086" s="2"/>
    </row>
    <row r="2087" spans="1:30">
      <c r="A2087" s="5">
        <v>39781.038500000002</v>
      </c>
      <c r="B2087" s="3">
        <v>-1283.1654759999999</v>
      </c>
      <c r="F2087" s="2">
        <v>-122.018749</v>
      </c>
      <c r="G2087" s="2">
        <v>36.737805000000002</v>
      </c>
      <c r="H2087" s="3">
        <v>39835.621721000003</v>
      </c>
      <c r="I2087" s="3">
        <v>165.457278</v>
      </c>
      <c r="J2087">
        <v>5.3341E-2</v>
      </c>
      <c r="K2087" t="e">
        <f>VLOOKUP(A2087,Channel_xs_widths!$D$2:$E$279,2,FALSE)</f>
        <v>#N/A</v>
      </c>
      <c r="Q2087" s="5"/>
      <c r="R2087" s="3"/>
      <c r="U2087" s="16"/>
      <c r="V2087" s="2"/>
      <c r="W2087" s="5"/>
      <c r="AB2087" s="3"/>
      <c r="AC2087" s="2"/>
      <c r="AD2087" s="2"/>
    </row>
    <row r="2088" spans="1:30">
      <c r="A2088" s="5">
        <v>39811.945599999999</v>
      </c>
      <c r="B2088" s="3">
        <v>-1284.5786949999999</v>
      </c>
      <c r="F2088" s="2">
        <v>-122.018665</v>
      </c>
      <c r="G2088" s="2">
        <v>36.737535000000001</v>
      </c>
      <c r="H2088" s="3">
        <v>39866.561109000002</v>
      </c>
      <c r="I2088" s="3">
        <v>165.45721499999999</v>
      </c>
      <c r="J2088">
        <v>4.3964000000000003E-2</v>
      </c>
      <c r="K2088" t="e">
        <f>VLOOKUP(A2088,Channel_xs_widths!$D$2:$E$279,2,FALSE)</f>
        <v>#N/A</v>
      </c>
      <c r="Q2088" s="5"/>
      <c r="R2088" s="3"/>
      <c r="U2088" s="16"/>
      <c r="V2088" s="2"/>
      <c r="W2088" s="5"/>
      <c r="AB2088" s="3"/>
      <c r="AC2088" s="2"/>
      <c r="AD2088" s="2"/>
    </row>
    <row r="2089" spans="1:30">
      <c r="A2089" s="5">
        <v>39842.852700000003</v>
      </c>
      <c r="B2089" s="3">
        <v>-1285.883077</v>
      </c>
      <c r="F2089" s="2">
        <v>-122.01858199999999</v>
      </c>
      <c r="G2089" s="2">
        <v>36.737264000000003</v>
      </c>
      <c r="H2089" s="3">
        <v>39897.495723</v>
      </c>
      <c r="I2089" s="3">
        <v>165.457121</v>
      </c>
      <c r="J2089">
        <v>4.7780999999999997E-2</v>
      </c>
      <c r="K2089" t="e">
        <f>VLOOKUP(A2089,Channel_xs_widths!$D$2:$E$279,2,FALSE)</f>
        <v>#N/A</v>
      </c>
      <c r="Q2089" s="5"/>
      <c r="R2089" s="3"/>
      <c r="U2089" s="16"/>
      <c r="V2089" s="2"/>
      <c r="W2089" s="5"/>
      <c r="AB2089" s="3"/>
      <c r="AC2089" s="2"/>
      <c r="AD2089" s="2"/>
    </row>
    <row r="2090" spans="1:30">
      <c r="A2090" s="5">
        <v>39853.155100000004</v>
      </c>
      <c r="B2090" s="3">
        <v>-1286.5477289999999</v>
      </c>
      <c r="F2090" s="2">
        <v>-122.01855399999999</v>
      </c>
      <c r="G2090" s="2">
        <v>36.737174000000003</v>
      </c>
      <c r="H2090" s="3">
        <v>39907.819509000001</v>
      </c>
      <c r="I2090" s="3">
        <v>165.45705899999999</v>
      </c>
      <c r="J2090">
        <v>5.9746E-2</v>
      </c>
      <c r="K2090" t="e">
        <f>VLOOKUP(A2090,Channel_xs_widths!$D$2:$E$279,2,FALSE)</f>
        <v>#N/A</v>
      </c>
      <c r="Q2090" s="5"/>
      <c r="R2090" s="3"/>
      <c r="U2090" s="16"/>
      <c r="V2090" s="2"/>
      <c r="W2090" s="5"/>
      <c r="AB2090" s="3"/>
      <c r="AC2090" s="2"/>
      <c r="AD2090" s="2"/>
    </row>
    <row r="2091" spans="1:30">
      <c r="A2091" s="5">
        <v>39873.7598</v>
      </c>
      <c r="B2091" s="3">
        <v>-1287.7296550000001</v>
      </c>
      <c r="F2091" s="2">
        <v>-122.01849799999999</v>
      </c>
      <c r="G2091" s="2">
        <v>36.736994000000003</v>
      </c>
      <c r="H2091" s="3">
        <v>39928.458118000002</v>
      </c>
      <c r="I2091" s="3">
        <v>165.45701199999999</v>
      </c>
      <c r="J2091">
        <v>3.5971999999999997E-2</v>
      </c>
      <c r="K2091" t="e">
        <f>VLOOKUP(A2091,Channel_xs_widths!$D$2:$E$279,2,FALSE)</f>
        <v>#N/A</v>
      </c>
      <c r="Q2091" s="5"/>
      <c r="R2091" s="3"/>
      <c r="U2091" s="16"/>
      <c r="V2091" s="2"/>
      <c r="W2091" s="5"/>
      <c r="AB2091" s="3"/>
      <c r="AC2091" s="2"/>
      <c r="AD2091" s="2"/>
    </row>
    <row r="2092" spans="1:30">
      <c r="A2092" s="5">
        <v>39894.364500000003</v>
      </c>
      <c r="B2092" s="3">
        <v>-1288.030111</v>
      </c>
      <c r="F2092" s="2">
        <v>-122.018443</v>
      </c>
      <c r="G2092" s="2">
        <v>36.736814000000003</v>
      </c>
      <c r="H2092" s="3">
        <v>39949.065049999997</v>
      </c>
      <c r="I2092" s="3">
        <v>165.45694900000001</v>
      </c>
      <c r="J2092">
        <v>1.4047E-2</v>
      </c>
      <c r="K2092" t="e">
        <f>VLOOKUP(A2092,Channel_xs_widths!$D$2:$E$279,2,FALSE)</f>
        <v>#N/A</v>
      </c>
      <c r="Q2092" s="5"/>
      <c r="R2092" s="3"/>
      <c r="U2092" s="16"/>
      <c r="V2092" s="2"/>
      <c r="W2092" s="5"/>
      <c r="AB2092" s="3"/>
      <c r="AC2092" s="2"/>
      <c r="AD2092" s="2"/>
    </row>
    <row r="2093" spans="1:30">
      <c r="A2093" s="5">
        <v>39904.758199999997</v>
      </c>
      <c r="B2093" s="3">
        <v>-1288.1650910000001</v>
      </c>
      <c r="F2093" s="2">
        <v>-122.018411</v>
      </c>
      <c r="G2093" s="2">
        <v>36.736724000000002</v>
      </c>
      <c r="H2093" s="3">
        <v>39959.459613999999</v>
      </c>
      <c r="I2093" s="3">
        <v>163.55760599999999</v>
      </c>
      <c r="J2093">
        <v>2.7657000000000001E-2</v>
      </c>
      <c r="K2093" t="e">
        <f>VLOOKUP(A2093,Channel_xs_widths!$D$2:$E$279,2,FALSE)</f>
        <v>#N/A</v>
      </c>
      <c r="Q2093" s="5"/>
      <c r="R2093" s="3"/>
      <c r="U2093" s="16"/>
      <c r="V2093" s="2"/>
      <c r="W2093" s="5"/>
      <c r="AB2093" s="3"/>
      <c r="AC2093" s="2"/>
      <c r="AD2093" s="2"/>
    </row>
    <row r="2094" spans="1:30">
      <c r="A2094" s="5">
        <v>39935.939299999998</v>
      </c>
      <c r="B2094" s="3">
        <v>-1289.179932</v>
      </c>
      <c r="F2094" s="2">
        <v>-122.018316</v>
      </c>
      <c r="G2094" s="2">
        <v>36.736452999999997</v>
      </c>
      <c r="H2094" s="3">
        <v>39990.657192999999</v>
      </c>
      <c r="I2094" s="3">
        <v>163.557534</v>
      </c>
      <c r="J2094">
        <v>4.2317E-2</v>
      </c>
      <c r="K2094">
        <f>VLOOKUP(A2094,Channel_xs_widths!$D$2:$E$279,2,FALSE)</f>
        <v>471.06864686199998</v>
      </c>
      <c r="Q2094" s="5"/>
      <c r="R2094" s="3"/>
      <c r="U2094" s="16"/>
      <c r="V2094" s="2"/>
      <c r="W2094" s="5"/>
      <c r="AB2094" s="3"/>
      <c r="AC2094" s="2"/>
      <c r="AD2094" s="2"/>
    </row>
    <row r="2095" spans="1:30">
      <c r="A2095" s="5">
        <v>39967.1204</v>
      </c>
      <c r="B2095" s="3">
        <v>-1290.804077</v>
      </c>
      <c r="F2095" s="2">
        <v>-122.01822</v>
      </c>
      <c r="G2095" s="2">
        <v>36.736182999999997</v>
      </c>
      <c r="H2095" s="3">
        <v>40021.880538999998</v>
      </c>
      <c r="I2095" s="3">
        <v>163.55742699999999</v>
      </c>
      <c r="J2095">
        <v>5.2088000000000002E-2</v>
      </c>
      <c r="K2095" t="e">
        <f>VLOOKUP(A2095,Channel_xs_widths!$D$2:$E$279,2,FALSE)</f>
        <v>#N/A</v>
      </c>
      <c r="Q2095" s="5"/>
      <c r="R2095" s="3"/>
      <c r="U2095" s="16"/>
      <c r="V2095" s="2"/>
      <c r="W2095" s="5"/>
      <c r="AB2095" s="3"/>
      <c r="AC2095" s="2"/>
      <c r="AD2095" s="2"/>
    </row>
    <row r="2096" spans="1:30">
      <c r="A2096" s="5">
        <v>39967.1204</v>
      </c>
      <c r="B2096" s="3">
        <v>-1290.804077</v>
      </c>
      <c r="F2096" s="2">
        <v>-122.01822</v>
      </c>
      <c r="G2096" s="2">
        <v>36.736182999999997</v>
      </c>
      <c r="H2096" s="3">
        <v>40021.880538999998</v>
      </c>
      <c r="I2096" s="3">
        <v>180</v>
      </c>
      <c r="J2096">
        <v>6.0884000000000001E-2</v>
      </c>
      <c r="K2096" t="e">
        <f>VLOOKUP(A2096,Channel_xs_widths!$D$2:$E$279,2,FALSE)</f>
        <v>#N/A</v>
      </c>
      <c r="Q2096" s="5"/>
      <c r="R2096" s="3"/>
      <c r="U2096" s="16"/>
      <c r="V2096" s="2"/>
      <c r="W2096" s="5"/>
      <c r="AB2096" s="3"/>
      <c r="AC2096" s="2"/>
      <c r="AD2096" s="2"/>
    </row>
    <row r="2097" spans="1:30">
      <c r="A2097" s="5">
        <v>39998.301500000001</v>
      </c>
      <c r="B2097" s="3">
        <v>-1292.7025149999999</v>
      </c>
      <c r="D2097" t="s">
        <v>8</v>
      </c>
      <c r="E2097" s="16" t="s">
        <v>8</v>
      </c>
      <c r="F2097" s="2">
        <v>-122.018125</v>
      </c>
      <c r="G2097" s="2">
        <v>36.735911999999999</v>
      </c>
      <c r="H2097" s="3">
        <v>40053.119360999997</v>
      </c>
      <c r="I2097" s="3">
        <v>163.557321</v>
      </c>
      <c r="J2097">
        <v>4.6948999999999998E-2</v>
      </c>
      <c r="K2097" t="e">
        <f>VLOOKUP(A2097,Channel_xs_widths!$D$2:$E$279,2,FALSE)</f>
        <v>#N/A</v>
      </c>
      <c r="L2097" t="s">
        <v>47</v>
      </c>
      <c r="Q2097" s="5"/>
      <c r="R2097" s="3"/>
      <c r="U2097" s="16"/>
      <c r="V2097" s="2"/>
      <c r="W2097" s="5"/>
      <c r="AB2097" s="3"/>
      <c r="AC2097" s="2"/>
      <c r="AD2097" s="2"/>
    </row>
    <row r="2098" spans="1:30">
      <c r="A2098" s="5">
        <v>40029.482600000003</v>
      </c>
      <c r="B2098" s="3">
        <v>-1293.7319339999999</v>
      </c>
      <c r="C2098" t="s">
        <v>8</v>
      </c>
      <c r="F2098" s="2">
        <v>-122.018029</v>
      </c>
      <c r="G2098" s="2">
        <v>36.735641999999999</v>
      </c>
      <c r="H2098" s="3">
        <v>40084.317439999999</v>
      </c>
      <c r="I2098" s="3">
        <v>163.55721399999999</v>
      </c>
      <c r="J2098">
        <v>2.6601E-2</v>
      </c>
      <c r="K2098" t="e">
        <f>VLOOKUP(A2098,Channel_xs_widths!$D$2:$E$279,2,FALSE)</f>
        <v>#N/A</v>
      </c>
      <c r="L2098">
        <f>(SUM(K2094,K2102))/2</f>
        <v>542.55906111549996</v>
      </c>
      <c r="Q2098" s="5"/>
      <c r="R2098" s="3"/>
      <c r="U2098" s="16"/>
      <c r="V2098" s="2"/>
      <c r="W2098" s="5"/>
      <c r="AB2098" s="3"/>
      <c r="AC2098" s="2"/>
      <c r="AD2098" s="2"/>
    </row>
    <row r="2099" spans="1:30">
      <c r="A2099" s="5">
        <v>40039.876300000004</v>
      </c>
      <c r="B2099" s="3">
        <v>-1293.8084309999999</v>
      </c>
      <c r="F2099" s="2">
        <v>-122.01799800000001</v>
      </c>
      <c r="G2099" s="2">
        <v>36.735551999999998</v>
      </c>
      <c r="H2099" s="3">
        <v>40094.71142</v>
      </c>
      <c r="I2099" s="3">
        <v>163.557142</v>
      </c>
      <c r="J2099">
        <v>4.4929999999999996E-3</v>
      </c>
      <c r="K2099" t="e">
        <f>VLOOKUP(A2099,Channel_xs_widths!$D$2:$E$279,2,FALSE)</f>
        <v>#N/A</v>
      </c>
      <c r="Q2099" s="5"/>
      <c r="R2099" s="3"/>
      <c r="U2099" s="16"/>
      <c r="V2099" s="2"/>
      <c r="W2099" s="5"/>
      <c r="AB2099" s="3"/>
      <c r="AC2099" s="2"/>
      <c r="AD2099" s="2"/>
    </row>
    <row r="2100" spans="1:30">
      <c r="A2100" s="5">
        <v>40059.872799999997</v>
      </c>
      <c r="B2100" s="3">
        <v>-1293.8684900000001</v>
      </c>
      <c r="F2100" s="2">
        <v>-122.01799800000001</v>
      </c>
      <c r="G2100" s="2">
        <v>36.735371999999998</v>
      </c>
      <c r="H2100" s="3">
        <v>40114.708029000001</v>
      </c>
      <c r="I2100" s="3">
        <v>179.41260600000001</v>
      </c>
      <c r="J2100">
        <v>2.0226999999999998E-2</v>
      </c>
      <c r="K2100" t="e">
        <f>VLOOKUP(A2100,Channel_xs_widths!$D$2:$E$279,2,FALSE)</f>
        <v>#N/A</v>
      </c>
      <c r="Q2100" s="5"/>
      <c r="R2100" s="3"/>
      <c r="U2100" s="16"/>
      <c r="V2100" s="2"/>
      <c r="W2100" s="5"/>
      <c r="AB2100" s="3"/>
      <c r="AC2100" s="2"/>
      <c r="AD2100" s="2"/>
    </row>
    <row r="2101" spans="1:30">
      <c r="A2101" s="5">
        <v>40089.8675</v>
      </c>
      <c r="B2101" s="3">
        <v>-1294.8195800000001</v>
      </c>
      <c r="F2101" s="2">
        <v>-122.01799800000001</v>
      </c>
      <c r="G2101" s="2">
        <v>36.735101</v>
      </c>
      <c r="H2101" s="3">
        <v>40144.717879999997</v>
      </c>
      <c r="I2101" s="3">
        <v>179.412609</v>
      </c>
      <c r="J2101">
        <v>3.7229999999999999E-2</v>
      </c>
      <c r="K2101" t="e">
        <f>VLOOKUP(A2101,Channel_xs_widths!$D$2:$E$279,2,FALSE)</f>
        <v>#N/A</v>
      </c>
      <c r="Q2101" s="5"/>
      <c r="R2101" s="3"/>
      <c r="U2101" s="16"/>
      <c r="V2101" s="2"/>
      <c r="W2101" s="5"/>
      <c r="AB2101" s="3"/>
      <c r="AC2101" s="2"/>
      <c r="AD2101" s="2"/>
    </row>
    <row r="2102" spans="1:30">
      <c r="A2102" s="5">
        <v>40119.862300000001</v>
      </c>
      <c r="B2102" s="3">
        <v>-1296.1019289999999</v>
      </c>
      <c r="F2102" s="2">
        <v>-122.01799800000001</v>
      </c>
      <c r="G2102" s="2">
        <v>36.734831</v>
      </c>
      <c r="H2102" s="3">
        <v>40174.740054000002</v>
      </c>
      <c r="I2102" s="3">
        <v>179.41261299999999</v>
      </c>
      <c r="J2102">
        <v>4.2803000000000001E-2</v>
      </c>
      <c r="K2102">
        <f>VLOOKUP(A2102,Channel_xs_widths!$D$2:$E$279,2,FALSE)</f>
        <v>614.04947536899999</v>
      </c>
      <c r="Q2102" s="5"/>
      <c r="R2102" s="3"/>
      <c r="U2102" s="16"/>
      <c r="V2102" s="2"/>
      <c r="W2102" s="5"/>
      <c r="AB2102" s="3"/>
      <c r="AC2102" s="2"/>
      <c r="AD2102" s="2"/>
    </row>
    <row r="2103" spans="1:30">
      <c r="A2103" s="5">
        <v>40129.8606</v>
      </c>
      <c r="B2103" s="3">
        <v>-1296.5314129999999</v>
      </c>
      <c r="F2103" s="2">
        <v>-122.01799800000001</v>
      </c>
      <c r="G2103" s="2">
        <v>36.734741</v>
      </c>
      <c r="H2103" s="3">
        <v>40184.747532000001</v>
      </c>
      <c r="I2103" s="3">
        <v>179.41261499999999</v>
      </c>
      <c r="J2103">
        <v>4.5125999999999999E-2</v>
      </c>
      <c r="K2103" t="e">
        <f>VLOOKUP(A2103,Channel_xs_widths!$D$2:$E$279,2,FALSE)</f>
        <v>#N/A</v>
      </c>
      <c r="Q2103" s="5"/>
      <c r="R2103" s="3"/>
      <c r="U2103" s="16"/>
      <c r="V2103" s="2"/>
      <c r="W2103" s="5"/>
      <c r="AB2103" s="3"/>
      <c r="AC2103" s="2"/>
      <c r="AD2103" s="2"/>
    </row>
    <row r="2104" spans="1:30">
      <c r="A2104" s="5">
        <v>40149.857100000001</v>
      </c>
      <c r="B2104" s="3">
        <v>-1297.455485</v>
      </c>
      <c r="F2104" s="2">
        <v>-122.01799800000001</v>
      </c>
      <c r="G2104" s="2">
        <v>36.734560999999999</v>
      </c>
      <c r="H2104" s="3">
        <v>40204.765386999999</v>
      </c>
      <c r="I2104" s="3">
        <v>179.41261700000001</v>
      </c>
      <c r="J2104">
        <v>5.9787E-2</v>
      </c>
      <c r="K2104" t="e">
        <f>VLOOKUP(A2104,Channel_xs_widths!$D$2:$E$279,2,FALSE)</f>
        <v>#N/A</v>
      </c>
      <c r="Q2104" s="5"/>
      <c r="R2104" s="3"/>
      <c r="U2104" s="16"/>
      <c r="V2104" s="2"/>
      <c r="W2104" s="5"/>
      <c r="AB2104" s="3"/>
      <c r="AC2104" s="2"/>
      <c r="AD2104" s="2"/>
    </row>
    <row r="2105" spans="1:30">
      <c r="A2105" s="5">
        <v>40179.851900000001</v>
      </c>
      <c r="B2105" s="3">
        <v>-1299.520223</v>
      </c>
      <c r="F2105" s="2">
        <v>-122.01799800000001</v>
      </c>
      <c r="G2105" s="2">
        <v>36.734290000000001</v>
      </c>
      <c r="H2105" s="3">
        <v>40234.831140000002</v>
      </c>
      <c r="I2105" s="3">
        <v>179.41262</v>
      </c>
      <c r="J2105">
        <v>6.5908999999999995E-2</v>
      </c>
      <c r="K2105" t="e">
        <f>VLOOKUP(A2105,Channel_xs_widths!$D$2:$E$279,2,FALSE)</f>
        <v>#N/A</v>
      </c>
      <c r="Q2105" s="5"/>
      <c r="R2105" s="3"/>
      <c r="U2105" s="16"/>
      <c r="V2105" s="2"/>
      <c r="W2105" s="5"/>
      <c r="AB2105" s="3"/>
      <c r="AC2105" s="2"/>
      <c r="AD2105" s="2"/>
    </row>
    <row r="2106" spans="1:30">
      <c r="A2106" s="5">
        <v>40209.846599999997</v>
      </c>
      <c r="B2106" s="3">
        <v>-1301.4093419999999</v>
      </c>
      <c r="F2106" s="2">
        <v>-122.01799800000001</v>
      </c>
      <c r="G2106" s="2">
        <v>36.734020000000001</v>
      </c>
      <c r="H2106" s="3">
        <v>40264.885342000001</v>
      </c>
      <c r="I2106" s="3">
        <v>179.41262399999999</v>
      </c>
      <c r="J2106">
        <v>5.8584999999999998E-2</v>
      </c>
      <c r="K2106" t="e">
        <f>VLOOKUP(A2106,Channel_xs_widths!$D$2:$E$279,2,FALSE)</f>
        <v>#N/A</v>
      </c>
      <c r="Q2106" s="5"/>
      <c r="R2106" s="3"/>
      <c r="U2106" s="16"/>
      <c r="V2106" s="2"/>
      <c r="W2106" s="5"/>
      <c r="AB2106" s="3"/>
      <c r="AC2106" s="2"/>
      <c r="AD2106" s="2"/>
    </row>
    <row r="2107" spans="1:30">
      <c r="A2107" s="5">
        <v>40219.844899999996</v>
      </c>
      <c r="B2107" s="3">
        <v>-1301.8632</v>
      </c>
      <c r="F2107" s="2">
        <v>-122.01799800000001</v>
      </c>
      <c r="G2107" s="2">
        <v>36.733930000000001</v>
      </c>
      <c r="H2107" s="3">
        <v>40274.893894000001</v>
      </c>
      <c r="I2107" s="3">
        <v>179.41262599999999</v>
      </c>
      <c r="J2107">
        <v>4.2212E-2</v>
      </c>
      <c r="K2107" t="e">
        <f>VLOOKUP(A2107,Channel_xs_widths!$D$2:$E$279,2,FALSE)</f>
        <v>#N/A</v>
      </c>
      <c r="Q2107" s="5"/>
      <c r="R2107" s="3"/>
      <c r="U2107" s="16"/>
      <c r="V2107" s="2"/>
      <c r="W2107" s="5"/>
      <c r="AB2107" s="3"/>
      <c r="AC2107" s="2"/>
      <c r="AD2107" s="2"/>
    </row>
    <row r="2108" spans="1:30">
      <c r="A2108" s="5">
        <v>40239.841399999998</v>
      </c>
      <c r="B2108" s="3">
        <v>-1302.6754960000001</v>
      </c>
      <c r="F2108" s="2">
        <v>-122.01799800000001</v>
      </c>
      <c r="G2108" s="2">
        <v>36.733750000000001</v>
      </c>
      <c r="H2108" s="3">
        <v>40294.906899000001</v>
      </c>
      <c r="I2108" s="3">
        <v>179.41262800000001</v>
      </c>
      <c r="J2108">
        <v>4.6960000000000002E-2</v>
      </c>
      <c r="K2108" t="e">
        <f>VLOOKUP(A2108,Channel_xs_widths!$D$2:$E$279,2,FALSE)</f>
        <v>#N/A</v>
      </c>
      <c r="Q2108" s="5"/>
      <c r="R2108" s="3"/>
      <c r="U2108" s="16"/>
      <c r="V2108" s="2"/>
      <c r="W2108" s="5"/>
      <c r="AB2108" s="3"/>
      <c r="AC2108" s="2"/>
      <c r="AD2108" s="2"/>
    </row>
    <row r="2109" spans="1:30">
      <c r="A2109" s="5">
        <v>40269.836199999998</v>
      </c>
      <c r="B2109" s="3">
        <v>-1304.210775</v>
      </c>
      <c r="F2109" s="2">
        <v>-122.01799800000001</v>
      </c>
      <c r="G2109" s="2">
        <v>36.733479000000003</v>
      </c>
      <c r="H2109" s="3">
        <v>40324.940931999998</v>
      </c>
      <c r="I2109" s="3">
        <v>179.412631</v>
      </c>
      <c r="J2109">
        <v>3.6839999999999998E-2</v>
      </c>
      <c r="K2109" t="e">
        <f>VLOOKUP(A2109,Channel_xs_widths!$D$2:$E$279,2,FALSE)</f>
        <v>#N/A</v>
      </c>
      <c r="Q2109" s="5"/>
      <c r="R2109" s="3"/>
      <c r="U2109" s="16"/>
      <c r="V2109" s="2"/>
      <c r="W2109" s="5"/>
      <c r="AB2109" s="3"/>
      <c r="AC2109" s="2"/>
      <c r="AD2109" s="2"/>
    </row>
    <row r="2110" spans="1:30">
      <c r="A2110" s="5">
        <v>40299.830900000001</v>
      </c>
      <c r="B2110" s="3">
        <v>-1304.8855390000001</v>
      </c>
      <c r="F2110" s="2">
        <v>-122.01799800000001</v>
      </c>
      <c r="G2110" s="2">
        <v>36.733209000000002</v>
      </c>
      <c r="H2110" s="3">
        <v>40354.943288000002</v>
      </c>
      <c r="I2110" s="3">
        <v>179.41263499999999</v>
      </c>
      <c r="J2110">
        <v>3.3939999999999999E-3</v>
      </c>
      <c r="K2110" t="e">
        <f>VLOOKUP(A2110,Channel_xs_widths!$D$2:$E$279,2,FALSE)</f>
        <v>#N/A</v>
      </c>
      <c r="Q2110" s="5"/>
      <c r="R2110" s="3"/>
      <c r="U2110" s="16"/>
      <c r="V2110" s="2"/>
      <c r="W2110" s="5"/>
      <c r="AB2110" s="3"/>
      <c r="AC2110" s="2"/>
      <c r="AD2110" s="2"/>
    </row>
    <row r="2111" spans="1:30">
      <c r="A2111" s="5">
        <v>40309.8292</v>
      </c>
      <c r="B2111" s="3">
        <v>-1304.3465169999999</v>
      </c>
      <c r="F2111" s="2">
        <v>-122.01799800000001</v>
      </c>
      <c r="G2111" s="2">
        <v>36.733119000000002</v>
      </c>
      <c r="H2111" s="3">
        <v>40364.956061999997</v>
      </c>
      <c r="I2111" s="3">
        <v>179.41263799999999</v>
      </c>
      <c r="J2111">
        <v>4.9222000000000002E-2</v>
      </c>
      <c r="K2111">
        <f>VLOOKUP(A2111,Channel_xs_widths!$D$2:$E$279,2,FALSE)</f>
        <v>679.23728216899997</v>
      </c>
      <c r="Q2111" s="5"/>
      <c r="R2111" s="3"/>
      <c r="U2111" s="16"/>
      <c r="V2111" s="2"/>
      <c r="W2111" s="5"/>
      <c r="AB2111" s="3"/>
      <c r="AC2111" s="2"/>
      <c r="AD2111" s="2"/>
    </row>
    <row r="2112" spans="1:30">
      <c r="A2112" s="5">
        <v>40332.826800000003</v>
      </c>
      <c r="B2112" s="3">
        <v>-1303.261422</v>
      </c>
      <c r="F2112" s="2">
        <v>-122.018125</v>
      </c>
      <c r="G2112" s="2">
        <v>36.732937999999997</v>
      </c>
      <c r="H2112" s="3">
        <v>40387.979245000002</v>
      </c>
      <c r="I2112" s="3">
        <v>209.011594</v>
      </c>
      <c r="J2112">
        <v>1.9698E-2</v>
      </c>
      <c r="K2112" t="e">
        <f>VLOOKUP(A2112,Channel_xs_widths!$D$2:$E$279,2,FALSE)</f>
        <v>#N/A</v>
      </c>
      <c r="Q2112" s="5"/>
      <c r="R2112" s="3"/>
      <c r="U2112" s="16"/>
      <c r="V2112" s="2"/>
      <c r="W2112" s="5"/>
      <c r="AB2112" s="3"/>
      <c r="AC2112" s="2"/>
      <c r="AD2112" s="2"/>
    </row>
    <row r="2113" spans="1:30">
      <c r="A2113" s="5">
        <v>40350.074999999997</v>
      </c>
      <c r="B2113" s="3">
        <v>-1303.553772</v>
      </c>
      <c r="F2113" s="2">
        <v>-122.01822</v>
      </c>
      <c r="G2113" s="2">
        <v>36.732802999999997</v>
      </c>
      <c r="H2113" s="3">
        <v>40405.229929000001</v>
      </c>
      <c r="I2113" s="3">
        <v>209.01171400000001</v>
      </c>
      <c r="J2113">
        <v>2.8323000000000001E-2</v>
      </c>
      <c r="K2113" t="e">
        <f>VLOOKUP(A2113,Channel_xs_widths!$D$2:$E$279,2,FALSE)</f>
        <v>#N/A</v>
      </c>
      <c r="Q2113" s="5"/>
      <c r="R2113" s="3"/>
      <c r="U2113" s="16"/>
      <c r="V2113" s="2"/>
      <c r="W2113" s="5"/>
      <c r="AB2113" s="3"/>
      <c r="AC2113" s="2"/>
      <c r="AD2113" s="2"/>
    </row>
    <row r="2114" spans="1:30">
      <c r="A2114" s="5">
        <v>40367.323199999999</v>
      </c>
      <c r="B2114" s="3">
        <v>-1304.238456</v>
      </c>
      <c r="F2114" s="2">
        <v>-122.018316</v>
      </c>
      <c r="G2114" s="2">
        <v>36.732667999999997</v>
      </c>
      <c r="H2114" s="3">
        <v>40422.491727000001</v>
      </c>
      <c r="I2114" s="3">
        <v>209.01181600000001</v>
      </c>
      <c r="J2114">
        <v>1.4173E-2</v>
      </c>
      <c r="K2114" t="e">
        <f>VLOOKUP(A2114,Channel_xs_widths!$D$2:$E$279,2,FALSE)</f>
        <v>#N/A</v>
      </c>
      <c r="Q2114" s="5"/>
      <c r="R2114" s="3"/>
      <c r="U2114" s="16"/>
      <c r="V2114" s="2"/>
      <c r="W2114" s="5"/>
      <c r="AB2114" s="3"/>
      <c r="AC2114" s="2"/>
      <c r="AD2114" s="2"/>
    </row>
    <row r="2115" spans="1:30">
      <c r="A2115" s="5">
        <v>40390.320800000001</v>
      </c>
      <c r="B2115" s="3">
        <v>-1304.124186</v>
      </c>
      <c r="F2115" s="2">
        <v>-122.018443</v>
      </c>
      <c r="G2115" s="2">
        <v>36.732487999999996</v>
      </c>
      <c r="H2115" s="3">
        <v>40445.489638999999</v>
      </c>
      <c r="I2115" s="3">
        <v>209.01193599999999</v>
      </c>
      <c r="J2115">
        <v>3.0078000000000001E-2</v>
      </c>
      <c r="K2115" t="e">
        <f>VLOOKUP(A2115,Channel_xs_widths!$D$2:$E$279,2,FALSE)</f>
        <v>#N/A</v>
      </c>
      <c r="Q2115" s="5"/>
      <c r="R2115" s="3"/>
      <c r="U2115" s="16"/>
      <c r="V2115" s="2"/>
      <c r="W2115" s="5"/>
      <c r="AB2115" s="3"/>
      <c r="AC2115" s="2"/>
      <c r="AD2115" s="2"/>
    </row>
    <row r="2116" spans="1:30">
      <c r="A2116" s="5">
        <v>40400.569600000003</v>
      </c>
      <c r="B2116" s="3">
        <v>-1305.2384340000001</v>
      </c>
      <c r="F2116" s="2">
        <v>-122.01855399999999</v>
      </c>
      <c r="G2116" s="2">
        <v>36.732464999999998</v>
      </c>
      <c r="H2116" s="3">
        <v>40455.798794000002</v>
      </c>
      <c r="I2116" s="3">
        <v>255.29674399999999</v>
      </c>
      <c r="J2116">
        <v>0.101231</v>
      </c>
      <c r="K2116" t="e">
        <f>VLOOKUP(A2116,Channel_xs_widths!$D$2:$E$279,2,FALSE)</f>
        <v>#N/A</v>
      </c>
      <c r="Q2116" s="5"/>
      <c r="R2116" s="3"/>
      <c r="U2116" s="16"/>
      <c r="V2116" s="2"/>
      <c r="W2116" s="5"/>
      <c r="AB2116" s="3"/>
      <c r="AC2116" s="2"/>
      <c r="AD2116" s="2"/>
    </row>
    <row r="2117" spans="1:30">
      <c r="A2117" s="5">
        <v>40431.315900000001</v>
      </c>
      <c r="B2117" s="3">
        <v>-1308.2741699999999</v>
      </c>
      <c r="F2117" s="2">
        <v>-122.018888</v>
      </c>
      <c r="G2117" s="2">
        <v>36.732398000000003</v>
      </c>
      <c r="H2117" s="3">
        <v>40486.694600000003</v>
      </c>
      <c r="I2117" s="3">
        <v>255.296885</v>
      </c>
      <c r="J2117">
        <v>9.8735000000000003E-2</v>
      </c>
      <c r="K2117" t="e">
        <f>VLOOKUP(A2117,Channel_xs_widths!$D$2:$E$279,2,FALSE)</f>
        <v>#N/A</v>
      </c>
      <c r="Q2117" s="5"/>
      <c r="R2117" s="3"/>
      <c r="U2117" s="16"/>
      <c r="V2117" s="2"/>
      <c r="W2117" s="5"/>
      <c r="AB2117" s="3"/>
      <c r="AC2117" s="2"/>
      <c r="AD2117" s="2"/>
    </row>
    <row r="2118" spans="1:30">
      <c r="A2118" s="5">
        <v>40431.315900000001</v>
      </c>
      <c r="B2118" s="3">
        <v>-1308.2741699999999</v>
      </c>
      <c r="F2118" s="2">
        <v>-122.018888</v>
      </c>
      <c r="G2118" s="2">
        <v>36.732398000000003</v>
      </c>
      <c r="H2118" s="3">
        <v>40486.694600000003</v>
      </c>
      <c r="I2118" s="3">
        <v>101.371475</v>
      </c>
      <c r="J2118">
        <v>8.0807000000000004E-2</v>
      </c>
      <c r="K2118" t="e">
        <f>VLOOKUP(A2118,Channel_xs_widths!$D$2:$E$279,2,FALSE)</f>
        <v>#N/A</v>
      </c>
      <c r="Q2118" s="5"/>
      <c r="R2118" s="3"/>
      <c r="U2118" s="16"/>
      <c r="V2118" s="2"/>
      <c r="W2118" s="5"/>
      <c r="AB2118" s="3"/>
      <c r="AC2118" s="2"/>
      <c r="AD2118" s="2"/>
    </row>
    <row r="2119" spans="1:30">
      <c r="A2119" s="5">
        <v>40462.0622</v>
      </c>
      <c r="B2119" s="3">
        <v>-1310.7586980000001</v>
      </c>
      <c r="F2119" s="2">
        <v>-122.019222</v>
      </c>
      <c r="G2119" s="2">
        <v>36.732329999999997</v>
      </c>
      <c r="H2119" s="3">
        <v>40517.541147000004</v>
      </c>
      <c r="I2119" s="3">
        <v>255.29709800000001</v>
      </c>
      <c r="J2119">
        <v>7.5805999999999998E-2</v>
      </c>
      <c r="K2119" t="e">
        <f>VLOOKUP(A2119,Channel_xs_widths!$D$2:$E$279,2,FALSE)</f>
        <v>#N/A</v>
      </c>
      <c r="Q2119" s="5"/>
      <c r="R2119" s="3"/>
      <c r="U2119" s="16"/>
      <c r="V2119" s="2"/>
      <c r="W2119" s="5"/>
      <c r="AB2119" s="3"/>
      <c r="AC2119" s="2"/>
      <c r="AD2119" s="2"/>
    </row>
    <row r="2120" spans="1:30">
      <c r="A2120" s="5">
        <v>40472.311000000002</v>
      </c>
      <c r="B2120" s="3">
        <v>-1311.381836</v>
      </c>
      <c r="F2120" s="2">
        <v>-122.019333</v>
      </c>
      <c r="G2120" s="2">
        <v>36.732308000000003</v>
      </c>
      <c r="H2120" s="3">
        <v>40527.808854000003</v>
      </c>
      <c r="I2120" s="3">
        <v>255.29723999999999</v>
      </c>
      <c r="J2120">
        <v>8.0248E-2</v>
      </c>
      <c r="K2120" t="e">
        <f>VLOOKUP(A2120,Channel_xs_widths!$D$2:$E$279,2,FALSE)</f>
        <v>#N/A</v>
      </c>
      <c r="Q2120" s="5"/>
      <c r="R2120" s="3"/>
      <c r="U2120" s="16"/>
      <c r="V2120" s="2"/>
      <c r="W2120" s="5"/>
      <c r="AB2120" s="3"/>
      <c r="AC2120" s="2"/>
      <c r="AD2120" s="2"/>
    </row>
    <row r="2121" spans="1:30">
      <c r="A2121" s="5">
        <v>40492.189599999998</v>
      </c>
      <c r="B2121" s="3">
        <v>-1313.1763510000001</v>
      </c>
      <c r="F2121" s="2">
        <v>-122.01955599999999</v>
      </c>
      <c r="G2121" s="2">
        <v>36.732308000000003</v>
      </c>
      <c r="H2121" s="3">
        <v>40547.768291</v>
      </c>
      <c r="I2121" s="3">
        <v>269.41351500000002</v>
      </c>
      <c r="J2121">
        <v>8.4288000000000002E-2</v>
      </c>
      <c r="K2121" t="e">
        <f>VLOOKUP(A2121,Channel_xs_widths!$D$2:$E$279,2,FALSE)</f>
        <v>#N/A</v>
      </c>
      <c r="Q2121" s="5"/>
      <c r="R2121" s="3"/>
      <c r="U2121" s="16"/>
      <c r="V2121" s="2"/>
      <c r="W2121" s="5"/>
      <c r="AB2121" s="3"/>
      <c r="AC2121" s="2"/>
      <c r="AD2121" s="2"/>
    </row>
    <row r="2122" spans="1:30">
      <c r="A2122" s="5">
        <v>40522.0075</v>
      </c>
      <c r="B2122" s="3">
        <v>-1315.5706379999999</v>
      </c>
      <c r="F2122" s="2">
        <v>-122.01989</v>
      </c>
      <c r="G2122" s="2">
        <v>36.732308000000003</v>
      </c>
      <c r="H2122" s="3">
        <v>40577.682165999999</v>
      </c>
      <c r="I2122" s="3">
        <v>269.413681</v>
      </c>
      <c r="J2122">
        <v>0.102759</v>
      </c>
      <c r="K2122">
        <f>VLOOKUP(A2122,Channel_xs_widths!$D$2:$E$279,2,FALSE)</f>
        <v>290.95075803200001</v>
      </c>
      <c r="Q2122" s="5"/>
      <c r="R2122" s="3"/>
      <c r="U2122" s="16"/>
      <c r="V2122" s="2"/>
      <c r="W2122" s="5"/>
      <c r="AB2122" s="3"/>
      <c r="AC2122" s="2"/>
      <c r="AD2122" s="2"/>
    </row>
    <row r="2123" spans="1:30">
      <c r="A2123" s="5">
        <v>40551.825400000002</v>
      </c>
      <c r="B2123" s="3">
        <v>-1319.304484</v>
      </c>
      <c r="F2123" s="2">
        <v>-122.020224</v>
      </c>
      <c r="G2123" s="2">
        <v>36.732308000000003</v>
      </c>
      <c r="H2123" s="3">
        <v>40607.732937000001</v>
      </c>
      <c r="I2123" s="3">
        <v>269.413881</v>
      </c>
      <c r="J2123">
        <v>0.110538</v>
      </c>
      <c r="K2123" t="e">
        <f>VLOOKUP(A2123,Channel_xs_widths!$D$2:$E$279,2,FALSE)</f>
        <v>#N/A</v>
      </c>
      <c r="Q2123" s="5"/>
      <c r="R2123" s="3"/>
      <c r="U2123" s="16"/>
      <c r="V2123" s="2"/>
      <c r="W2123" s="5"/>
      <c r="AB2123" s="3"/>
      <c r="AC2123" s="2"/>
      <c r="AD2123" s="2"/>
    </row>
    <row r="2124" spans="1:30">
      <c r="A2124" s="5">
        <v>40561.7647</v>
      </c>
      <c r="B2124" s="3">
        <v>-1319.965332</v>
      </c>
      <c r="F2124" s="2">
        <v>-122.020335</v>
      </c>
      <c r="G2124" s="2">
        <v>36.732308000000003</v>
      </c>
      <c r="H2124" s="3">
        <v>40617.694181999999</v>
      </c>
      <c r="I2124" s="3">
        <v>269.41401400000001</v>
      </c>
      <c r="J2124">
        <v>0.104239</v>
      </c>
      <c r="K2124" t="e">
        <f>VLOOKUP(A2124,Channel_xs_widths!$D$2:$E$279,2,FALSE)</f>
        <v>#N/A</v>
      </c>
      <c r="Q2124" s="5"/>
      <c r="R2124" s="3"/>
      <c r="U2124" s="16"/>
      <c r="V2124" s="2"/>
      <c r="W2124" s="5"/>
      <c r="AB2124" s="3"/>
      <c r="AC2124" s="2"/>
      <c r="AD2124" s="2"/>
    </row>
    <row r="2125" spans="1:30">
      <c r="A2125" s="5">
        <v>40582.731099999997</v>
      </c>
      <c r="B2125" s="3">
        <v>-1322.526069</v>
      </c>
      <c r="F2125" s="2">
        <v>-122.02055799999999</v>
      </c>
      <c r="G2125" s="2">
        <v>36.732247000000001</v>
      </c>
      <c r="H2125" s="3">
        <v>40638.816333000002</v>
      </c>
      <c r="I2125" s="3">
        <v>250.877287</v>
      </c>
      <c r="J2125">
        <v>5.7764000000000003E-2</v>
      </c>
      <c r="K2125" t="e">
        <f>VLOOKUP(A2125,Channel_xs_widths!$D$2:$E$279,2,FALSE)</f>
        <v>#N/A</v>
      </c>
      <c r="Q2125" s="5"/>
      <c r="R2125" s="3"/>
      <c r="U2125" s="16"/>
      <c r="V2125" s="2"/>
      <c r="W2125" s="5"/>
      <c r="AB2125" s="3"/>
      <c r="AC2125" s="2"/>
      <c r="AD2125" s="2"/>
    </row>
    <row r="2126" spans="1:30">
      <c r="A2126" s="5">
        <v>40614.1806</v>
      </c>
      <c r="B2126" s="3">
        <v>-1322.9930690000001</v>
      </c>
      <c r="F2126" s="2">
        <v>-122.020892</v>
      </c>
      <c r="G2126" s="2">
        <v>36.732157000000001</v>
      </c>
      <c r="H2126" s="3">
        <v>40670.269353000003</v>
      </c>
      <c r="I2126" s="3">
        <v>250.87747200000001</v>
      </c>
      <c r="J2126">
        <v>1.2008E-2</v>
      </c>
      <c r="K2126" t="e">
        <f>VLOOKUP(A2126,Channel_xs_widths!$D$2:$E$279,2,FALSE)</f>
        <v>#N/A</v>
      </c>
      <c r="Q2126" s="5"/>
      <c r="R2126" s="3"/>
      <c r="U2126" s="16"/>
      <c r="V2126" s="2"/>
      <c r="W2126" s="5"/>
      <c r="AB2126" s="3"/>
      <c r="AC2126" s="2"/>
      <c r="AD2126" s="2"/>
    </row>
    <row r="2127" spans="1:30">
      <c r="A2127" s="5">
        <v>40624.663800000002</v>
      </c>
      <c r="B2127" s="3">
        <v>-1323.0295819999999</v>
      </c>
      <c r="F2127" s="2">
        <v>-122.02100299999999</v>
      </c>
      <c r="G2127" s="2">
        <v>36.732126999999998</v>
      </c>
      <c r="H2127" s="3">
        <v>40680.752607000002</v>
      </c>
      <c r="I2127" s="3">
        <v>250.87762000000001</v>
      </c>
      <c r="J2127">
        <v>5.3800000000000002E-3</v>
      </c>
      <c r="K2127" t="e">
        <f>VLOOKUP(A2127,Channel_xs_widths!$D$2:$E$279,2,FALSE)</f>
        <v>#N/A</v>
      </c>
      <c r="Q2127" s="5"/>
      <c r="R2127" s="3"/>
      <c r="U2127" s="16"/>
      <c r="V2127" s="2"/>
      <c r="W2127" s="5"/>
      <c r="AB2127" s="3"/>
      <c r="AC2127" s="2"/>
      <c r="AD2127" s="2"/>
    </row>
    <row r="2128" spans="1:30">
      <c r="A2128" s="5">
        <v>40645.6302</v>
      </c>
      <c r="B2128" s="3">
        <v>-1323.1622589999999</v>
      </c>
      <c r="F2128" s="2">
        <v>-122.021225</v>
      </c>
      <c r="G2128" s="2">
        <v>36.732067000000001</v>
      </c>
      <c r="H2128" s="3">
        <v>40701.719420000001</v>
      </c>
      <c r="I2128" s="3">
        <v>250.87773000000001</v>
      </c>
      <c r="J2128">
        <v>2.0174999999999998E-2</v>
      </c>
      <c r="K2128" t="e">
        <f>VLOOKUP(A2128,Channel_xs_widths!$D$2:$E$279,2,FALSE)</f>
        <v>#N/A</v>
      </c>
      <c r="Q2128" s="5"/>
      <c r="R2128" s="3"/>
      <c r="U2128" s="16"/>
      <c r="V2128" s="2"/>
      <c r="W2128" s="5"/>
      <c r="AB2128" s="3"/>
      <c r="AC2128" s="2"/>
      <c r="AD2128" s="2"/>
    </row>
    <row r="2129" spans="1:30">
      <c r="A2129" s="5">
        <v>40656.113400000002</v>
      </c>
      <c r="B2129" s="3">
        <v>-1323.6640620000001</v>
      </c>
      <c r="F2129" s="2">
        <v>-122.021337</v>
      </c>
      <c r="G2129" s="2">
        <v>36.732036999999998</v>
      </c>
      <c r="H2129" s="3">
        <v>40712.214624</v>
      </c>
      <c r="I2129" s="3">
        <v>250.87784099999999</v>
      </c>
      <c r="J2129">
        <v>6.7789000000000002E-2</v>
      </c>
      <c r="K2129" t="e">
        <f>VLOOKUP(A2129,Channel_xs_widths!$D$2:$E$279,2,FALSE)</f>
        <v>#N/A</v>
      </c>
      <c r="Q2129" s="5"/>
      <c r="R2129" s="3"/>
      <c r="U2129" s="16"/>
      <c r="V2129" s="2"/>
      <c r="W2129" s="5"/>
      <c r="AB2129" s="3"/>
      <c r="AC2129" s="2"/>
      <c r="AD2129" s="2"/>
    </row>
    <row r="2130" spans="1:30">
      <c r="A2130" s="5">
        <v>40674.1054</v>
      </c>
      <c r="B2130" s="3">
        <v>-1325.09257</v>
      </c>
      <c r="F2130" s="2">
        <v>-122.021225</v>
      </c>
      <c r="G2130" s="2">
        <v>36.731901999999998</v>
      </c>
      <c r="H2130" s="3">
        <v>40730.263232999998</v>
      </c>
      <c r="I2130" s="3">
        <v>145.88063099999999</v>
      </c>
      <c r="J2130">
        <v>7.8778000000000001E-2</v>
      </c>
      <c r="K2130" t="e">
        <f>VLOOKUP(A2130,Channel_xs_widths!$D$2:$E$279,2,FALSE)</f>
        <v>#N/A</v>
      </c>
      <c r="Q2130" s="5"/>
      <c r="R2130" s="3"/>
      <c r="U2130" s="16"/>
      <c r="V2130" s="2"/>
      <c r="W2130" s="5"/>
      <c r="AB2130" s="3"/>
      <c r="AC2130" s="2"/>
      <c r="AD2130" s="2"/>
    </row>
    <row r="2131" spans="1:30">
      <c r="A2131" s="5">
        <v>40680.102700000003</v>
      </c>
      <c r="B2131" s="3">
        <v>-1325.553901</v>
      </c>
      <c r="F2131" s="2">
        <v>-122.021188</v>
      </c>
      <c r="G2131" s="2">
        <v>36.731856999999998</v>
      </c>
      <c r="H2131" s="3">
        <v>40736.278280999999</v>
      </c>
      <c r="I2131" s="3">
        <v>145.88055700000001</v>
      </c>
      <c r="J2131">
        <v>3.3709000000000003E-2</v>
      </c>
      <c r="K2131" t="e">
        <f>VLOOKUP(A2131,Channel_xs_widths!$D$2:$E$279,2,FALSE)</f>
        <v>#N/A</v>
      </c>
      <c r="Q2131" s="5"/>
      <c r="R2131" s="3"/>
      <c r="U2131" s="16"/>
      <c r="V2131" s="2"/>
      <c r="W2131" s="5"/>
      <c r="AB2131" s="3"/>
      <c r="AC2131" s="2"/>
      <c r="AD2131" s="2"/>
    </row>
    <row r="2132" spans="1:30">
      <c r="A2132" s="5">
        <v>40716.0867</v>
      </c>
      <c r="B2132" s="3">
        <v>-1326.5077180000001</v>
      </c>
      <c r="F2132" s="2">
        <v>-122.020966</v>
      </c>
      <c r="G2132" s="2">
        <v>36.731586999999998</v>
      </c>
      <c r="H2132" s="3">
        <v>40772.274932</v>
      </c>
      <c r="I2132" s="3">
        <v>145.880427</v>
      </c>
      <c r="J2132">
        <v>2.7956999999999999E-2</v>
      </c>
      <c r="K2132">
        <f>VLOOKUP(A2132,Channel_xs_widths!$D$2:$E$279,2,FALSE)</f>
        <v>510.34008235800002</v>
      </c>
      <c r="Q2132" s="5"/>
      <c r="R2132" s="3"/>
      <c r="U2132" s="16"/>
      <c r="V2132" s="2"/>
      <c r="W2132" s="5"/>
      <c r="AB2132" s="3"/>
      <c r="AC2132" s="2"/>
      <c r="AD2132" s="2"/>
    </row>
    <row r="2133" spans="1:30">
      <c r="A2133" s="5">
        <v>40728.081400000003</v>
      </c>
      <c r="B2133" s="3">
        <v>-1326.895223</v>
      </c>
      <c r="F2133" s="2">
        <v>-122.020892</v>
      </c>
      <c r="G2133" s="2">
        <v>36.731496</v>
      </c>
      <c r="H2133" s="3">
        <v>40784.275868999997</v>
      </c>
      <c r="I2133" s="3">
        <v>145.880278</v>
      </c>
      <c r="J2133">
        <v>5.1478000000000003E-2</v>
      </c>
      <c r="K2133" t="e">
        <f>VLOOKUP(A2133,Channel_xs_widths!$D$2:$E$279,2,FALSE)</f>
        <v>#N/A</v>
      </c>
      <c r="Q2133" s="5"/>
      <c r="R2133" s="3"/>
      <c r="U2133" s="16"/>
      <c r="V2133" s="2"/>
      <c r="W2133" s="5"/>
      <c r="AB2133" s="3"/>
      <c r="AC2133" s="2"/>
      <c r="AD2133" s="2"/>
    </row>
    <row r="2134" spans="1:30">
      <c r="A2134" s="5">
        <v>40752.070800000001</v>
      </c>
      <c r="B2134" s="3">
        <v>-1328.3601209999999</v>
      </c>
      <c r="F2134" s="2">
        <v>-122.020743</v>
      </c>
      <c r="G2134" s="2">
        <v>36.731316</v>
      </c>
      <c r="H2134" s="3">
        <v>40808.309925000001</v>
      </c>
      <c r="I2134" s="3">
        <v>145.880166</v>
      </c>
      <c r="J2134">
        <v>6.1667E-2</v>
      </c>
      <c r="K2134" t="e">
        <f>VLOOKUP(A2134,Channel_xs_widths!$D$2:$E$279,2,FALSE)</f>
        <v>#N/A</v>
      </c>
      <c r="Q2134" s="5"/>
      <c r="R2134" s="3"/>
      <c r="U2134" s="16"/>
      <c r="V2134" s="2"/>
      <c r="W2134" s="5"/>
      <c r="AB2134" s="3"/>
      <c r="AC2134" s="2"/>
      <c r="AD2134" s="2"/>
    </row>
    <row r="2135" spans="1:30">
      <c r="A2135" s="5">
        <v>40764.065499999997</v>
      </c>
      <c r="B2135" s="3">
        <v>-1329.1142580000001</v>
      </c>
      <c r="F2135" s="2">
        <v>-122.020669</v>
      </c>
      <c r="G2135" s="2">
        <v>36.731225999999999</v>
      </c>
      <c r="H2135" s="3">
        <v>40820.328301000001</v>
      </c>
      <c r="I2135" s="3">
        <v>145.880055</v>
      </c>
      <c r="J2135">
        <v>6.3022999999999996E-2</v>
      </c>
      <c r="K2135" t="e">
        <f>VLOOKUP(A2135,Channel_xs_widths!$D$2:$E$279,2,FALSE)</f>
        <v>#N/A</v>
      </c>
      <c r="Q2135" s="5"/>
      <c r="R2135" s="3"/>
      <c r="U2135" s="16"/>
      <c r="V2135" s="2"/>
      <c r="W2135" s="5"/>
      <c r="AB2135" s="3"/>
      <c r="AC2135" s="2"/>
      <c r="AD2135" s="2"/>
    </row>
    <row r="2136" spans="1:30">
      <c r="A2136" s="5">
        <v>40777.306600000004</v>
      </c>
      <c r="B2136" s="3">
        <v>-1329.950562</v>
      </c>
      <c r="F2136" s="2">
        <v>-122.02055799999999</v>
      </c>
      <c r="G2136" s="2">
        <v>36.731147</v>
      </c>
      <c r="H2136" s="3">
        <v>40833.595841000002</v>
      </c>
      <c r="I2136" s="3">
        <v>130.76770999999999</v>
      </c>
      <c r="J2136">
        <v>6.9948999999999997E-2</v>
      </c>
      <c r="K2136" t="e">
        <f>VLOOKUP(A2136,Channel_xs_widths!$D$2:$E$279,2,FALSE)</f>
        <v>#N/A</v>
      </c>
      <c r="Q2136" s="5"/>
      <c r="R2136" s="3"/>
      <c r="U2136" s="16"/>
      <c r="V2136" s="2"/>
      <c r="W2136" s="5"/>
      <c r="AB2136" s="3"/>
      <c r="AC2136" s="2"/>
      <c r="AD2136" s="2"/>
    </row>
    <row r="2137" spans="1:30">
      <c r="A2137" s="5">
        <v>40794.330999999998</v>
      </c>
      <c r="B2137" s="3">
        <v>-1331.2313059999999</v>
      </c>
      <c r="F2137" s="2">
        <v>-122.020414</v>
      </c>
      <c r="G2137" s="2">
        <v>36.731045999999999</v>
      </c>
      <c r="H2137" s="3">
        <v>40850.668301999998</v>
      </c>
      <c r="I2137" s="3">
        <v>130.76760100000001</v>
      </c>
      <c r="J2137">
        <v>9.3075000000000005E-2</v>
      </c>
      <c r="K2137" t="e">
        <f>VLOOKUP(A2137,Channel_xs_widths!$D$2:$E$279,2,FALSE)</f>
        <v>#N/A</v>
      </c>
      <c r="Q2137" s="5"/>
      <c r="R2137" s="3"/>
      <c r="U2137" s="16"/>
      <c r="V2137" s="2"/>
      <c r="W2137" s="5"/>
      <c r="AB2137" s="3"/>
      <c r="AC2137" s="2"/>
      <c r="AD2137" s="2"/>
    </row>
    <row r="2138" spans="1:30">
      <c r="A2138" s="5">
        <v>40817.030200000001</v>
      </c>
      <c r="B2138" s="3">
        <v>-1333.647827</v>
      </c>
      <c r="F2138" s="2">
        <v>-122.020224</v>
      </c>
      <c r="G2138" s="2">
        <v>36.730910999999999</v>
      </c>
      <c r="H2138" s="3">
        <v>40873.495729000002</v>
      </c>
      <c r="I2138" s="3">
        <v>130.767459</v>
      </c>
      <c r="J2138">
        <v>8.2490999999999995E-2</v>
      </c>
      <c r="K2138" t="e">
        <f>VLOOKUP(A2138,Channel_xs_widths!$D$2:$E$279,2,FALSE)</f>
        <v>#N/A</v>
      </c>
      <c r="Q2138" s="5"/>
      <c r="R2138" s="3"/>
      <c r="U2138" s="16"/>
      <c r="V2138" s="2"/>
      <c r="W2138" s="5"/>
      <c r="AB2138" s="3"/>
      <c r="AC2138" s="2"/>
      <c r="AD2138" s="2"/>
    </row>
    <row r="2139" spans="1:30">
      <c r="A2139" s="5">
        <v>40839.729299999999</v>
      </c>
      <c r="B2139" s="3">
        <v>-1334.9762490000001</v>
      </c>
      <c r="F2139" s="2">
        <v>-122.020033</v>
      </c>
      <c r="G2139" s="2">
        <v>36.730775000000001</v>
      </c>
      <c r="H2139" s="3">
        <v>40896.233748999999</v>
      </c>
      <c r="I2139" s="3">
        <v>130.76729599999999</v>
      </c>
      <c r="J2139">
        <v>1.6042000000000001E-2</v>
      </c>
      <c r="K2139" t="e">
        <f>VLOOKUP(A2139,Channel_xs_widths!$D$2:$E$279,2,FALSE)</f>
        <v>#N/A</v>
      </c>
      <c r="Q2139" s="5"/>
      <c r="R2139" s="3"/>
      <c r="U2139" s="16"/>
      <c r="V2139" s="2"/>
      <c r="W2139" s="5"/>
      <c r="AB2139" s="3"/>
      <c r="AC2139" s="2"/>
      <c r="AD2139" s="2"/>
    </row>
    <row r="2140" spans="1:30">
      <c r="A2140" s="5">
        <v>40856.753700000001</v>
      </c>
      <c r="B2140" s="3">
        <v>-1334.285065</v>
      </c>
      <c r="F2140" s="2">
        <v>-122.01989</v>
      </c>
      <c r="G2140" s="2">
        <v>36.730674</v>
      </c>
      <c r="H2140" s="3">
        <v>40913.272175999999</v>
      </c>
      <c r="I2140" s="3">
        <v>130.767154</v>
      </c>
      <c r="J2140">
        <v>8.2109999999999995E-3</v>
      </c>
      <c r="K2140" t="e">
        <f>VLOOKUP(A2140,Channel_xs_widths!$D$2:$E$279,2,FALSE)</f>
        <v>#N/A</v>
      </c>
      <c r="Q2140" s="5"/>
      <c r="R2140" s="3"/>
      <c r="U2140" s="16"/>
      <c r="V2140" s="2"/>
      <c r="W2140" s="5"/>
      <c r="AB2140" s="3"/>
      <c r="AC2140" s="2"/>
      <c r="AD2140" s="2"/>
    </row>
    <row r="2141" spans="1:30">
      <c r="A2141" s="5">
        <v>40869.994899999998</v>
      </c>
      <c r="B2141" s="3">
        <v>-1335.224772</v>
      </c>
      <c r="F2141" s="2">
        <v>-122.019778</v>
      </c>
      <c r="G2141" s="2">
        <v>36.730595000000001</v>
      </c>
      <c r="H2141" s="3">
        <v>40926.546690000003</v>
      </c>
      <c r="I2141" s="3">
        <v>130.767045</v>
      </c>
      <c r="J2141">
        <v>6.1595999999999998E-2</v>
      </c>
      <c r="K2141" t="e">
        <f>VLOOKUP(A2141,Channel_xs_widths!$D$2:$E$279,2,FALSE)</f>
        <v>#N/A</v>
      </c>
      <c r="Q2141" s="5"/>
      <c r="R2141" s="3"/>
      <c r="U2141" s="16"/>
      <c r="V2141" s="2"/>
      <c r="W2141" s="5"/>
      <c r="AB2141" s="3"/>
      <c r="AC2141" s="2"/>
      <c r="AD2141" s="2"/>
    </row>
    <row r="2142" spans="1:30">
      <c r="A2142" s="5">
        <v>40883.246500000001</v>
      </c>
      <c r="B2142" s="3">
        <v>-1335.9169159999999</v>
      </c>
      <c r="F2142" s="2">
        <v>-122.01968100000001</v>
      </c>
      <c r="G2142" s="2">
        <v>36.730505000000001</v>
      </c>
      <c r="H2142" s="3">
        <v>40939.816329000001</v>
      </c>
      <c r="I2142" s="3">
        <v>138.394971</v>
      </c>
      <c r="J2142">
        <v>5.9936000000000003E-2</v>
      </c>
      <c r="K2142" t="e">
        <f>VLOOKUP(A2142,Channel_xs_widths!$D$2:$E$279,2,FALSE)</f>
        <v>#N/A</v>
      </c>
      <c r="Q2142" s="5"/>
      <c r="R2142" s="3"/>
      <c r="U2142" s="16"/>
      <c r="V2142" s="2"/>
      <c r="W2142" s="5"/>
      <c r="AB2142" s="3"/>
      <c r="AC2142" s="2"/>
      <c r="AD2142" s="2"/>
    </row>
    <row r="2143" spans="1:30">
      <c r="A2143" s="5">
        <v>40900.284299999999</v>
      </c>
      <c r="B2143" s="3">
        <v>-1337.0401959999999</v>
      </c>
      <c r="F2143" s="2">
        <v>-122.01955599999999</v>
      </c>
      <c r="G2143" s="2">
        <v>36.730389000000002</v>
      </c>
      <c r="H2143" s="3">
        <v>40956.891067999997</v>
      </c>
      <c r="I2143" s="3">
        <v>138.394868</v>
      </c>
      <c r="J2143">
        <v>7.2925000000000004E-2</v>
      </c>
      <c r="K2143" t="e">
        <f>VLOOKUP(A2143,Channel_xs_widths!$D$2:$E$279,2,FALSE)</f>
        <v>#N/A</v>
      </c>
      <c r="Q2143" s="5"/>
      <c r="R2143" s="3"/>
      <c r="U2143" s="16"/>
      <c r="V2143" s="2"/>
      <c r="W2143" s="5"/>
      <c r="AB2143" s="3"/>
      <c r="AC2143" s="2"/>
      <c r="AD2143" s="2"/>
    </row>
    <row r="2144" spans="1:30">
      <c r="A2144" s="5">
        <v>40923.001300000004</v>
      </c>
      <c r="B2144" s="3">
        <v>-1338.8160399999999</v>
      </c>
      <c r="F2144" s="2">
        <v>-122.019389</v>
      </c>
      <c r="G2144" s="2">
        <v>36.730235</v>
      </c>
      <c r="H2144" s="3">
        <v>40979.677390999997</v>
      </c>
      <c r="I2144" s="3">
        <v>138.394732</v>
      </c>
      <c r="J2144">
        <v>0.108413</v>
      </c>
      <c r="K2144">
        <f>VLOOKUP(A2144,Channel_xs_widths!$D$2:$E$279,2,FALSE)</f>
        <v>176.99742364799999</v>
      </c>
      <c r="Q2144" s="5"/>
      <c r="R2144" s="3"/>
      <c r="U2144" s="16"/>
      <c r="V2144" s="2"/>
      <c r="W2144" s="5"/>
      <c r="AB2144" s="3"/>
      <c r="AC2144" s="2"/>
      <c r="AD2144" s="2"/>
    </row>
    <row r="2145" spans="1:30">
      <c r="A2145" s="5">
        <v>40945.7183</v>
      </c>
      <c r="B2145" s="3">
        <v>-1341.9658380000001</v>
      </c>
      <c r="F2145" s="2">
        <v>-122.019222</v>
      </c>
      <c r="G2145" s="2">
        <v>36.730080000000001</v>
      </c>
      <c r="H2145" s="3">
        <v>41002.611755999998</v>
      </c>
      <c r="I2145" s="3">
        <v>138.394576</v>
      </c>
      <c r="J2145">
        <v>0.122553</v>
      </c>
      <c r="K2145" t="e">
        <f>VLOOKUP(A2145,Channel_xs_widths!$D$2:$E$279,2,FALSE)</f>
        <v>#N/A</v>
      </c>
      <c r="Q2145" s="5"/>
      <c r="R2145" s="3"/>
      <c r="U2145" s="16"/>
      <c r="V2145" s="2"/>
      <c r="W2145" s="5"/>
      <c r="AB2145" s="3"/>
      <c r="AC2145" s="2"/>
      <c r="AD2145" s="2"/>
    </row>
    <row r="2146" spans="1:30">
      <c r="A2146" s="5">
        <v>40962.756099999999</v>
      </c>
      <c r="B2146" s="3">
        <v>-1343.688095</v>
      </c>
      <c r="F2146" s="2">
        <v>-122.019097</v>
      </c>
      <c r="G2146" s="2">
        <v>36.729964000000002</v>
      </c>
      <c r="H2146" s="3">
        <v>41019.736373</v>
      </c>
      <c r="I2146" s="3">
        <v>138.39444</v>
      </c>
      <c r="J2146">
        <v>0.11301</v>
      </c>
      <c r="K2146" t="e">
        <f>VLOOKUP(A2146,Channel_xs_widths!$D$2:$E$279,2,FALSE)</f>
        <v>#N/A</v>
      </c>
      <c r="Q2146" s="5"/>
      <c r="R2146" s="3"/>
      <c r="U2146" s="16"/>
      <c r="V2146" s="2"/>
      <c r="W2146" s="5"/>
      <c r="AB2146" s="3"/>
      <c r="AC2146" s="2"/>
      <c r="AD2146" s="2"/>
    </row>
    <row r="2147" spans="1:30">
      <c r="A2147" s="5">
        <v>40976.007700000002</v>
      </c>
      <c r="B2147" s="3">
        <v>-1345.388835</v>
      </c>
      <c r="F2147" s="2">
        <v>-122.01899899999999</v>
      </c>
      <c r="G2147" s="2">
        <v>36.729874000000002</v>
      </c>
      <c r="H2147" s="3">
        <v>41033.096688999998</v>
      </c>
      <c r="I2147" s="3">
        <v>138.39433700000001</v>
      </c>
      <c r="J2147">
        <v>0.12870500000000001</v>
      </c>
      <c r="K2147" t="e">
        <f>VLOOKUP(A2147,Channel_xs_widths!$D$2:$E$279,2,FALSE)</f>
        <v>#N/A</v>
      </c>
      <c r="Q2147" s="5"/>
      <c r="R2147" s="3"/>
      <c r="U2147" s="16"/>
      <c r="V2147" s="2"/>
      <c r="W2147" s="5"/>
      <c r="AB2147" s="3"/>
      <c r="AC2147" s="2"/>
      <c r="AD2147" s="2"/>
    </row>
    <row r="2148" spans="1:30">
      <c r="A2148" s="5">
        <v>40987.133699999998</v>
      </c>
      <c r="B2148" s="3">
        <v>-1346.825623</v>
      </c>
      <c r="F2148" s="2">
        <v>-122.018888</v>
      </c>
      <c r="G2148" s="2">
        <v>36.729829000000002</v>
      </c>
      <c r="H2148" s="3">
        <v>41044.315049999997</v>
      </c>
      <c r="I2148" s="3">
        <v>116.113325</v>
      </c>
      <c r="J2148">
        <v>9.8516000000000006E-2</v>
      </c>
      <c r="K2148" t="e">
        <f>VLOOKUP(A2148,Channel_xs_widths!$D$2:$E$279,2,FALSE)</f>
        <v>#N/A</v>
      </c>
      <c r="Q2148" s="5"/>
      <c r="R2148" s="3"/>
      <c r="U2148" s="16"/>
      <c r="V2148" s="2"/>
      <c r="W2148" s="5"/>
      <c r="AB2148" s="3"/>
      <c r="AC2148" s="2"/>
      <c r="AD2148" s="2"/>
    </row>
    <row r="2149" spans="1:30">
      <c r="A2149" s="5">
        <v>41020.511700000003</v>
      </c>
      <c r="B2149" s="3">
        <v>-1349.773193</v>
      </c>
      <c r="F2149" s="2">
        <v>-122.01855399999999</v>
      </c>
      <c r="G2149" s="2">
        <v>36.729694000000002</v>
      </c>
      <c r="H2149" s="3">
        <v>41077.822895999998</v>
      </c>
      <c r="I2149" s="3">
        <v>116.113165</v>
      </c>
      <c r="J2149">
        <v>6.7074999999999996E-2</v>
      </c>
      <c r="K2149" t="e">
        <f>VLOOKUP(A2149,Channel_xs_widths!$D$2:$E$279,2,FALSE)</f>
        <v>#N/A</v>
      </c>
      <c r="Q2149" s="5"/>
      <c r="R2149" s="3"/>
      <c r="U2149" s="16"/>
      <c r="V2149" s="2"/>
      <c r="W2149" s="5"/>
      <c r="AB2149" s="3"/>
      <c r="AC2149" s="2"/>
      <c r="AD2149" s="2"/>
    </row>
    <row r="2150" spans="1:30">
      <c r="A2150" s="5">
        <v>41053.8897</v>
      </c>
      <c r="B2150" s="3">
        <v>-1351.3032840000001</v>
      </c>
      <c r="F2150" s="2">
        <v>-122.01822</v>
      </c>
      <c r="G2150" s="2">
        <v>36.729559000000002</v>
      </c>
      <c r="H2150" s="3">
        <v>41111.235947000001</v>
      </c>
      <c r="I2150" s="3">
        <v>116.112927</v>
      </c>
      <c r="J2150">
        <v>5.3066000000000002E-2</v>
      </c>
      <c r="K2150" t="e">
        <f>VLOOKUP(A2150,Channel_xs_widths!$D$2:$E$279,2,FALSE)</f>
        <v>#N/A</v>
      </c>
      <c r="Q2150" s="5"/>
      <c r="R2150" s="3"/>
      <c r="U2150" s="16"/>
      <c r="V2150" s="2"/>
      <c r="W2150" s="5"/>
      <c r="AB2150" s="3"/>
      <c r="AC2150" s="2"/>
      <c r="AD2150" s="2"/>
    </row>
    <row r="2151" spans="1:30">
      <c r="A2151" s="5">
        <v>41065.015700000004</v>
      </c>
      <c r="B2151" s="3">
        <v>-1352.134847</v>
      </c>
      <c r="F2151" s="2">
        <v>-122.018109</v>
      </c>
      <c r="G2151" s="2">
        <v>36.729514000000002</v>
      </c>
      <c r="H2151" s="3">
        <v>41122.39299</v>
      </c>
      <c r="I2151" s="3">
        <v>116.112768</v>
      </c>
      <c r="J2151">
        <v>0.102672</v>
      </c>
      <c r="K2151" t="e">
        <f>VLOOKUP(A2151,Channel_xs_widths!$D$2:$E$279,2,FALSE)</f>
        <v>#N/A</v>
      </c>
      <c r="Q2151" s="5"/>
      <c r="R2151" s="3"/>
      <c r="U2151" s="16"/>
      <c r="V2151" s="2"/>
      <c r="W2151" s="5"/>
      <c r="AB2151" s="3"/>
      <c r="AC2151" s="2"/>
      <c r="AD2151" s="2"/>
    </row>
    <row r="2152" spans="1:30">
      <c r="A2152" s="5">
        <v>41076.180999999997</v>
      </c>
      <c r="B2152" s="3">
        <v>-1353.5919799999999</v>
      </c>
      <c r="F2152" s="2">
        <v>-122.01805299999999</v>
      </c>
      <c r="G2152" s="2">
        <v>36.729424000000002</v>
      </c>
      <c r="H2152" s="3">
        <v>41133.652985000001</v>
      </c>
      <c r="I2152" s="3">
        <v>152.98212100000001</v>
      </c>
      <c r="J2152">
        <v>1.3436E-2</v>
      </c>
      <c r="K2152" t="e">
        <f>VLOOKUP(A2152,Channel_xs_widths!$D$2:$E$279,2,FALSE)</f>
        <v>#N/A</v>
      </c>
      <c r="Q2152" s="5"/>
      <c r="R2152" s="3"/>
      <c r="U2152" s="16"/>
      <c r="V2152" s="2"/>
      <c r="W2152" s="5"/>
      <c r="AB2152" s="3"/>
      <c r="AC2152" s="2"/>
      <c r="AD2152" s="2"/>
    </row>
    <row r="2153" spans="1:30">
      <c r="A2153" s="5">
        <v>41109.676899999999</v>
      </c>
      <c r="B2153" s="3">
        <v>-1351.5347899999999</v>
      </c>
      <c r="F2153" s="2">
        <v>-122.017886</v>
      </c>
      <c r="G2153" s="2">
        <v>36.729152999999997</v>
      </c>
      <c r="H2153" s="3">
        <v>41167.212055999997</v>
      </c>
      <c r="I2153" s="3">
        <v>152.98200299999999</v>
      </c>
      <c r="J2153">
        <v>6.1415999999999998E-2</v>
      </c>
      <c r="K2153" t="e">
        <f>VLOOKUP(A2153,Channel_xs_widths!$D$2:$E$279,2,FALSE)</f>
        <v>#N/A</v>
      </c>
      <c r="Q2153" s="5"/>
      <c r="R2153" s="3"/>
      <c r="U2153" s="16"/>
      <c r="V2153" s="2"/>
      <c r="W2153" s="5"/>
      <c r="AB2153" s="3"/>
      <c r="AC2153" s="2"/>
      <c r="AD2153" s="2"/>
    </row>
    <row r="2154" spans="1:30">
      <c r="A2154" s="5">
        <v>41109.676899999999</v>
      </c>
      <c r="B2154" s="3">
        <v>-1351.5347899999999</v>
      </c>
      <c r="F2154" s="2">
        <v>-122.017886</v>
      </c>
      <c r="G2154" s="2">
        <v>36.729152999999997</v>
      </c>
      <c r="H2154" s="3">
        <v>41167.212055999997</v>
      </c>
      <c r="I2154" s="3">
        <v>180</v>
      </c>
      <c r="J2154">
        <v>3.114E-3</v>
      </c>
      <c r="K2154" t="e">
        <f>VLOOKUP(A2154,Channel_xs_widths!$D$2:$E$279,2,FALSE)</f>
        <v>#N/A</v>
      </c>
      <c r="Q2154" s="5"/>
      <c r="R2154" s="3"/>
      <c r="U2154" s="16"/>
      <c r="V2154" s="2"/>
      <c r="W2154" s="5"/>
      <c r="AB2154" s="3"/>
      <c r="AC2154" s="2"/>
      <c r="AD2154" s="2"/>
    </row>
    <row r="2155" spans="1:30">
      <c r="A2155" s="5">
        <v>41143.172899999998</v>
      </c>
      <c r="B2155" s="3">
        <v>-1351.4304810000001</v>
      </c>
      <c r="F2155" s="2">
        <v>-122.017719</v>
      </c>
      <c r="G2155" s="2">
        <v>36.728883000000003</v>
      </c>
      <c r="H2155" s="3">
        <v>41200.708199000001</v>
      </c>
      <c r="I2155" s="3">
        <v>152.98182499999999</v>
      </c>
      <c r="J2155">
        <v>4.3075000000000002E-2</v>
      </c>
      <c r="K2155" t="e">
        <f>VLOOKUP(A2155,Channel_xs_widths!$D$2:$E$279,2,FALSE)</f>
        <v>#N/A</v>
      </c>
      <c r="Q2155" s="5"/>
      <c r="R2155" s="3"/>
      <c r="U2155" s="16"/>
      <c r="V2155" s="2"/>
      <c r="W2155" s="5"/>
      <c r="AB2155" s="3"/>
      <c r="AC2155" s="2"/>
      <c r="AD2155" s="2"/>
    </row>
    <row r="2156" spans="1:30">
      <c r="A2156" s="5">
        <v>41154.338300000003</v>
      </c>
      <c r="B2156" s="3">
        <v>-1353.4585770000001</v>
      </c>
      <c r="F2156" s="2">
        <v>-122.017664</v>
      </c>
      <c r="G2156" s="2">
        <v>36.728793000000003</v>
      </c>
      <c r="H2156" s="3">
        <v>41212.056231000002</v>
      </c>
      <c r="I2156" s="3">
        <v>152.981707</v>
      </c>
      <c r="J2156">
        <v>0.17636199999999999</v>
      </c>
      <c r="K2156" t="e">
        <f>VLOOKUP(A2156,Channel_xs_widths!$D$2:$E$279,2,FALSE)</f>
        <v>#N/A</v>
      </c>
      <c r="Q2156" s="5"/>
      <c r="R2156" s="3"/>
      <c r="U2156" s="16"/>
      <c r="V2156" s="2"/>
      <c r="W2156" s="5"/>
      <c r="AB2156" s="3"/>
      <c r="AC2156" s="2"/>
      <c r="AD2156" s="2"/>
    </row>
    <row r="2157" spans="1:30">
      <c r="A2157" s="5">
        <v>41172.330499999996</v>
      </c>
      <c r="B2157" s="3">
        <v>-1356.572774</v>
      </c>
      <c r="F2157" s="2">
        <v>-122.01755199999999</v>
      </c>
      <c r="G2157" s="2">
        <v>36.728658000000003</v>
      </c>
      <c r="H2157" s="3">
        <v>41230.315977999999</v>
      </c>
      <c r="I2157" s="3">
        <v>145.877354</v>
      </c>
      <c r="J2157">
        <v>0.15513099999999999</v>
      </c>
      <c r="K2157" t="e">
        <f>VLOOKUP(A2157,Channel_xs_widths!$D$2:$E$279,2,FALSE)</f>
        <v>#N/A</v>
      </c>
      <c r="Q2157" s="5"/>
      <c r="R2157" s="3"/>
      <c r="U2157" s="16"/>
      <c r="V2157" s="2"/>
      <c r="W2157" s="5"/>
      <c r="AB2157" s="3"/>
      <c r="AC2157" s="2"/>
      <c r="AD2157" s="2"/>
    </row>
    <row r="2158" spans="1:30">
      <c r="A2158" s="5">
        <v>41178.327899999997</v>
      </c>
      <c r="B2158" s="3">
        <v>-1357.180122</v>
      </c>
      <c r="F2158" s="2">
        <v>-122.017515</v>
      </c>
      <c r="G2158" s="2">
        <v>36.728611999999998</v>
      </c>
      <c r="H2158" s="3">
        <v>41236.344062999997</v>
      </c>
      <c r="I2158" s="3">
        <v>145.87728000000001</v>
      </c>
      <c r="J2158">
        <v>6.6863000000000006E-2</v>
      </c>
      <c r="K2158" t="e">
        <f>VLOOKUP(A2158,Channel_xs_widths!$D$2:$E$279,2,FALSE)</f>
        <v>#N/A</v>
      </c>
      <c r="Q2158" s="5"/>
      <c r="R2158" s="3"/>
      <c r="U2158" s="16"/>
      <c r="V2158" s="2"/>
      <c r="W2158" s="5"/>
      <c r="AB2158" s="3"/>
      <c r="AC2158" s="2"/>
      <c r="AD2158" s="2"/>
    </row>
    <row r="2159" spans="1:30">
      <c r="A2159" s="5">
        <v>41214.312400000003</v>
      </c>
      <c r="B2159" s="3">
        <v>-1359.379801</v>
      </c>
      <c r="F2159" s="2">
        <v>-122.017293</v>
      </c>
      <c r="G2159" s="2">
        <v>36.728341999999998</v>
      </c>
      <c r="H2159" s="3">
        <v>41272.395716999999</v>
      </c>
      <c r="I2159" s="3">
        <v>145.87715</v>
      </c>
      <c r="J2159">
        <v>7.5814000000000006E-2</v>
      </c>
      <c r="K2159" t="e">
        <f>VLOOKUP(A2159,Channel_xs_widths!$D$2:$E$279,2,FALSE)</f>
        <v>#N/A</v>
      </c>
      <c r="Q2159" s="5"/>
      <c r="R2159" s="3"/>
      <c r="U2159" s="16"/>
      <c r="V2159" s="2"/>
      <c r="W2159" s="5"/>
      <c r="AB2159" s="3"/>
      <c r="AC2159" s="2"/>
      <c r="AD2159" s="2"/>
    </row>
    <row r="2160" spans="1:30">
      <c r="A2160" s="5">
        <v>41226.307200000003</v>
      </c>
      <c r="B2160" s="3">
        <v>-1360.8176269999999</v>
      </c>
      <c r="F2160" s="2">
        <v>-122.017218</v>
      </c>
      <c r="G2160" s="2">
        <v>36.728251999999998</v>
      </c>
      <c r="H2160" s="3">
        <v>41284.476424</v>
      </c>
      <c r="I2160" s="3">
        <v>145.87700100000001</v>
      </c>
      <c r="J2160">
        <v>6.3267000000000004E-2</v>
      </c>
      <c r="K2160" t="e">
        <f>VLOOKUP(A2160,Channel_xs_widths!$D$2:$E$279,2,FALSE)</f>
        <v>#N/A</v>
      </c>
      <c r="Q2160" s="5"/>
      <c r="R2160" s="3"/>
      <c r="U2160" s="16"/>
      <c r="V2160" s="2"/>
      <c r="W2160" s="5"/>
      <c r="AB2160" s="3"/>
      <c r="AC2160" s="2"/>
      <c r="AD2160" s="2"/>
    </row>
    <row r="2161" spans="1:30">
      <c r="A2161" s="5">
        <v>41250.296900000001</v>
      </c>
      <c r="B2161" s="3">
        <v>-1361.65644</v>
      </c>
      <c r="F2161" s="2">
        <v>-122.01707</v>
      </c>
      <c r="G2161" s="2">
        <v>36.728071999999997</v>
      </c>
      <c r="H2161" s="3">
        <v>41308.480771000002</v>
      </c>
      <c r="I2161" s="3">
        <v>145.87688900000001</v>
      </c>
      <c r="J2161">
        <v>2.2828000000000001E-2</v>
      </c>
      <c r="K2161" t="e">
        <f>VLOOKUP(A2161,Channel_xs_widths!$D$2:$E$279,2,FALSE)</f>
        <v>#N/A</v>
      </c>
      <c r="Q2161" s="5"/>
      <c r="R2161" s="3"/>
      <c r="U2161" s="16"/>
      <c r="V2161" s="2"/>
      <c r="W2161" s="5"/>
      <c r="AB2161" s="3"/>
      <c r="AC2161" s="2"/>
      <c r="AD2161" s="2"/>
    </row>
    <row r="2162" spans="1:30">
      <c r="A2162" s="5">
        <v>41262.291799999999</v>
      </c>
      <c r="B2162" s="3">
        <v>-1361.639079</v>
      </c>
      <c r="F2162" s="2">
        <v>-122.01699600000001</v>
      </c>
      <c r="G2162" s="2">
        <v>36.727981999999997</v>
      </c>
      <c r="H2162" s="3">
        <v>41320.475634000002</v>
      </c>
      <c r="I2162" s="3">
        <v>145.876778</v>
      </c>
      <c r="J2162">
        <v>5.7609999999999996E-3</v>
      </c>
      <c r="K2162" t="e">
        <f>VLOOKUP(A2162,Channel_xs_widths!$D$2:$E$279,2,FALSE)</f>
        <v>#N/A</v>
      </c>
      <c r="Q2162" s="5"/>
      <c r="R2162" s="3"/>
      <c r="U2162" s="16"/>
      <c r="V2162" s="2"/>
      <c r="W2162" s="5"/>
      <c r="AB2162" s="3"/>
      <c r="AC2162" s="2"/>
      <c r="AD2162" s="2"/>
    </row>
    <row r="2163" spans="1:30">
      <c r="A2163" s="5">
        <v>41283.079299999998</v>
      </c>
      <c r="B2163" s="3">
        <v>-1361.8453019999999</v>
      </c>
      <c r="F2163" s="2">
        <v>-122.016932</v>
      </c>
      <c r="G2163" s="2">
        <v>36.727800999999999</v>
      </c>
      <c r="H2163" s="3">
        <v>41341.264189000001</v>
      </c>
      <c r="I2163" s="3">
        <v>163.55509599999999</v>
      </c>
      <c r="J2163">
        <v>5.9620000000000003E-3</v>
      </c>
      <c r="K2163" t="e">
        <f>VLOOKUP(A2163,Channel_xs_widths!$D$2:$E$279,2,FALSE)</f>
        <v>#N/A</v>
      </c>
      <c r="Q2163" s="5"/>
      <c r="R2163" s="3"/>
      <c r="U2163" s="16"/>
      <c r="V2163" s="2"/>
      <c r="W2163" s="5"/>
      <c r="AB2163" s="3"/>
      <c r="AC2163" s="2"/>
      <c r="AD2163" s="2"/>
    </row>
    <row r="2164" spans="1:30">
      <c r="A2164" s="5">
        <v>41298.669900000001</v>
      </c>
      <c r="B2164" s="3">
        <v>-1361.855957</v>
      </c>
      <c r="F2164" s="2">
        <v>-122.016884</v>
      </c>
      <c r="G2164" s="2">
        <v>36.727665999999999</v>
      </c>
      <c r="H2164" s="3">
        <v>41356.854844000001</v>
      </c>
      <c r="I2164" s="3">
        <v>163.55503400000001</v>
      </c>
      <c r="J2164">
        <v>6.2009999999999999E-3</v>
      </c>
      <c r="K2164" t="e">
        <f>VLOOKUP(A2164,Channel_xs_widths!$D$2:$E$279,2,FALSE)</f>
        <v>#N/A</v>
      </c>
      <c r="Q2164" s="5"/>
      <c r="R2164" s="3"/>
      <c r="U2164" s="16"/>
      <c r="V2164" s="2"/>
      <c r="W2164" s="5"/>
      <c r="AB2164" s="3"/>
      <c r="AC2164" s="2"/>
      <c r="AD2164" s="2"/>
    </row>
    <row r="2165" spans="1:30">
      <c r="A2165" s="5">
        <v>41314.260600000001</v>
      </c>
      <c r="B2165" s="3">
        <v>-1362.038661</v>
      </c>
      <c r="F2165" s="2">
        <v>-122.016837</v>
      </c>
      <c r="G2165" s="2">
        <v>36.727530999999999</v>
      </c>
      <c r="H2165" s="3">
        <v>41372.446566999999</v>
      </c>
      <c r="I2165" s="3">
        <v>163.554981</v>
      </c>
      <c r="J2165">
        <v>3.2786000000000003E-2</v>
      </c>
      <c r="K2165">
        <f>VLOOKUP(A2165,Channel_xs_widths!$D$2:$E$279,2,FALSE)</f>
        <v>127.924547894</v>
      </c>
      <c r="Q2165" s="5"/>
      <c r="R2165" s="3"/>
      <c r="U2165" s="16"/>
      <c r="V2165" s="2"/>
      <c r="W2165" s="5"/>
      <c r="AB2165" s="3"/>
      <c r="AC2165" s="2"/>
      <c r="AD2165" s="2"/>
    </row>
    <row r="2166" spans="1:30">
      <c r="A2166" s="5">
        <v>41335.0481</v>
      </c>
      <c r="B2166" s="3">
        <v>-1360.663249</v>
      </c>
      <c r="F2166" s="2">
        <v>-122.016773</v>
      </c>
      <c r="G2166" s="2">
        <v>36.727350999999999</v>
      </c>
      <c r="H2166" s="3">
        <v>41393.279560000003</v>
      </c>
      <c r="I2166" s="3">
        <v>163.55491799999999</v>
      </c>
      <c r="J2166">
        <v>6.0308E-2</v>
      </c>
      <c r="K2166" t="e">
        <f>VLOOKUP(A2166,Channel_xs_widths!$D$2:$E$279,2,FALSE)</f>
        <v>#N/A</v>
      </c>
      <c r="Q2166" s="5"/>
      <c r="R2166" s="3"/>
      <c r="U2166" s="16"/>
      <c r="V2166" s="2"/>
      <c r="W2166" s="5"/>
      <c r="AB2166" s="3"/>
      <c r="AC2166" s="2"/>
      <c r="AD2166" s="2"/>
    </row>
    <row r="2167" spans="1:30">
      <c r="A2167" s="5">
        <v>41346.213499999998</v>
      </c>
      <c r="B2167" s="3">
        <v>-1360.111633</v>
      </c>
      <c r="F2167" s="2">
        <v>-122.016717</v>
      </c>
      <c r="G2167" s="2">
        <v>36.727260999999999</v>
      </c>
      <c r="H2167" s="3">
        <v>41404.458552999997</v>
      </c>
      <c r="I2167" s="3">
        <v>152.98070300000001</v>
      </c>
      <c r="J2167">
        <v>9.461E-2</v>
      </c>
      <c r="K2167" t="e">
        <f>VLOOKUP(A2167,Channel_xs_widths!$D$2:$E$279,2,FALSE)</f>
        <v>#N/A</v>
      </c>
      <c r="Q2167" s="5"/>
      <c r="R2167" s="3"/>
      <c r="U2167" s="16"/>
      <c r="V2167" s="2"/>
      <c r="W2167" s="5"/>
      <c r="AB2167" s="3"/>
      <c r="AC2167" s="2"/>
      <c r="AD2167" s="2"/>
    </row>
    <row r="2168" spans="1:30">
      <c r="A2168" s="5">
        <v>41379.709699999999</v>
      </c>
      <c r="B2168" s="3">
        <v>-1364.888672</v>
      </c>
      <c r="F2168" s="2">
        <v>-122.01655100000001</v>
      </c>
      <c r="G2168" s="2">
        <v>36.726990000000001</v>
      </c>
      <c r="H2168" s="3">
        <v>41438.293619999997</v>
      </c>
      <c r="I2168" s="3">
        <v>152.98058499999999</v>
      </c>
      <c r="J2168">
        <v>0.14261499999999999</v>
      </c>
      <c r="K2168" t="e">
        <f>VLOOKUP(A2168,Channel_xs_widths!$D$2:$E$279,2,FALSE)</f>
        <v>#N/A</v>
      </c>
      <c r="Q2168" s="5"/>
      <c r="R2168" s="3"/>
      <c r="U2168" s="16"/>
      <c r="V2168" s="2"/>
      <c r="W2168" s="5"/>
      <c r="AB2168" s="3"/>
      <c r="AC2168" s="2"/>
      <c r="AD2168" s="2"/>
    </row>
    <row r="2169" spans="1:30">
      <c r="A2169" s="5">
        <v>41379.709699999999</v>
      </c>
      <c r="B2169" s="3">
        <v>-1364.888672</v>
      </c>
      <c r="F2169" s="2">
        <v>-122.01655100000001</v>
      </c>
      <c r="G2169" s="2">
        <v>36.726990000000001</v>
      </c>
      <c r="H2169" s="3">
        <v>41438.293619999997</v>
      </c>
      <c r="I2169" s="3">
        <v>177.94235399999999</v>
      </c>
      <c r="J2169">
        <v>7.5844999999999996E-2</v>
      </c>
      <c r="K2169" t="e">
        <f>VLOOKUP(A2169,Channel_xs_widths!$D$2:$E$279,2,FALSE)</f>
        <v>#N/A</v>
      </c>
      <c r="Q2169" s="5"/>
      <c r="R2169" s="3"/>
      <c r="U2169" s="16"/>
      <c r="V2169" s="2"/>
      <c r="W2169" s="5"/>
      <c r="AB2169" s="3"/>
      <c r="AC2169" s="2"/>
      <c r="AD2169" s="2"/>
    </row>
    <row r="2170" spans="1:30">
      <c r="A2170" s="5">
        <v>41413.205800000003</v>
      </c>
      <c r="B2170" s="3">
        <v>-1367.4291989999999</v>
      </c>
      <c r="F2170" s="2">
        <v>-122.016384</v>
      </c>
      <c r="G2170" s="2">
        <v>36.72672</v>
      </c>
      <c r="H2170" s="3">
        <v>41471.885992000003</v>
      </c>
      <c r="I2170" s="3">
        <v>152.98040700000001</v>
      </c>
      <c r="J2170">
        <v>0.100776</v>
      </c>
      <c r="K2170" t="e">
        <f>VLOOKUP(A2170,Channel_xs_widths!$D$2:$E$279,2,FALSE)</f>
        <v>#N/A</v>
      </c>
      <c r="Q2170" s="5"/>
      <c r="R2170" s="3"/>
      <c r="U2170" s="16"/>
      <c r="V2170" s="2"/>
      <c r="W2170" s="5"/>
      <c r="AB2170" s="3"/>
      <c r="AC2170" s="2"/>
      <c r="AD2170" s="2"/>
    </row>
    <row r="2171" spans="1:30">
      <c r="A2171" s="5">
        <v>41424.371200000001</v>
      </c>
      <c r="B2171" s="3">
        <v>-1369.389486</v>
      </c>
      <c r="F2171" s="2">
        <v>-122.016328</v>
      </c>
      <c r="G2171" s="2">
        <v>36.72663</v>
      </c>
      <c r="H2171" s="3">
        <v>41483.222160999998</v>
      </c>
      <c r="I2171" s="3">
        <v>152.980289</v>
      </c>
      <c r="J2171">
        <v>0.175263</v>
      </c>
      <c r="K2171" t="e">
        <f>VLOOKUP(A2171,Channel_xs_widths!$D$2:$E$279,2,FALSE)</f>
        <v>#N/A</v>
      </c>
      <c r="Q2171" s="5"/>
      <c r="R2171" s="3"/>
      <c r="U2171" s="16"/>
      <c r="V2171" s="2"/>
      <c r="W2171" s="5"/>
      <c r="AB2171" s="3"/>
      <c r="AC2171" s="2"/>
      <c r="AD2171" s="2"/>
    </row>
    <row r="2172" spans="1:30">
      <c r="A2172" s="5">
        <v>41440.339899999999</v>
      </c>
      <c r="B2172" s="3">
        <v>-1372.184814</v>
      </c>
      <c r="F2172" s="2">
        <v>-122.016217</v>
      </c>
      <c r="G2172" s="2">
        <v>36.726517000000001</v>
      </c>
      <c r="H2172" s="3">
        <v>41499.433688999998</v>
      </c>
      <c r="I2172" s="3">
        <v>140.914953</v>
      </c>
      <c r="J2172">
        <v>0.186668</v>
      </c>
      <c r="K2172" t="e">
        <f>VLOOKUP(A2172,Channel_xs_widths!$D$2:$E$279,2,FALSE)</f>
        <v>#N/A</v>
      </c>
      <c r="Q2172" s="5"/>
      <c r="R2172" s="3"/>
      <c r="U2172" s="16"/>
      <c r="V2172" s="2"/>
      <c r="W2172" s="5"/>
      <c r="AB2172" s="3"/>
      <c r="AC2172" s="2"/>
      <c r="AD2172" s="2"/>
    </row>
    <row r="2173" spans="1:30">
      <c r="A2173" s="5">
        <v>41449.921199999997</v>
      </c>
      <c r="B2173" s="3">
        <v>-1374.1588380000001</v>
      </c>
      <c r="F2173" s="2">
        <v>-122.01615</v>
      </c>
      <c r="G2173" s="2">
        <v>36.726449000000002</v>
      </c>
      <c r="H2173" s="3">
        <v>41509.216161999997</v>
      </c>
      <c r="I2173" s="3">
        <v>140.91486800000001</v>
      </c>
      <c r="J2173">
        <v>0.14432800000000001</v>
      </c>
      <c r="K2173" t="e">
        <f>VLOOKUP(A2173,Channel_xs_widths!$D$2:$E$279,2,FALSE)</f>
        <v>#N/A</v>
      </c>
      <c r="Q2173" s="5"/>
      <c r="R2173" s="3"/>
      <c r="U2173" s="16"/>
      <c r="V2173" s="2"/>
      <c r="W2173" s="5"/>
      <c r="AB2173" s="3"/>
      <c r="AC2173" s="2"/>
      <c r="AD2173" s="2"/>
    </row>
    <row r="2174" spans="1:30">
      <c r="A2174" s="5">
        <v>41488.246099999997</v>
      </c>
      <c r="B2174" s="3">
        <v>-1379.098999</v>
      </c>
      <c r="F2174" s="2">
        <v>-122.015883</v>
      </c>
      <c r="G2174" s="2">
        <v>36.726179000000002</v>
      </c>
      <c r="H2174" s="3">
        <v>41547.858208999998</v>
      </c>
      <c r="I2174" s="3">
        <v>140.91470899999999</v>
      </c>
      <c r="J2174">
        <v>0.12890199999999999</v>
      </c>
      <c r="K2174" t="e">
        <f>VLOOKUP(A2174,Channel_xs_widths!$D$2:$E$279,2,FALSE)</f>
        <v>#N/A</v>
      </c>
      <c r="Q2174" s="5"/>
      <c r="R2174" s="3"/>
      <c r="U2174" s="16"/>
      <c r="V2174" s="2"/>
      <c r="W2174" s="5"/>
      <c r="AB2174" s="3"/>
      <c r="AC2174" s="2"/>
      <c r="AD2174" s="2"/>
    </row>
    <row r="2175" spans="1:30">
      <c r="A2175" s="5">
        <v>41488.246099999997</v>
      </c>
      <c r="B2175" s="3">
        <v>-1379.098999</v>
      </c>
      <c r="F2175" s="2">
        <v>-122.015883</v>
      </c>
      <c r="G2175" s="2">
        <v>36.726179000000002</v>
      </c>
      <c r="H2175" s="3">
        <v>41547.858208999998</v>
      </c>
      <c r="I2175" s="3">
        <v>122.307334</v>
      </c>
      <c r="J2175">
        <v>9.7215999999999997E-2</v>
      </c>
      <c r="K2175" t="e">
        <f>VLOOKUP(A2175,Channel_xs_widths!$D$2:$E$279,2,FALSE)</f>
        <v>#N/A</v>
      </c>
      <c r="Q2175" s="5"/>
      <c r="R2175" s="3"/>
      <c r="U2175" s="16"/>
      <c r="V2175" s="2"/>
      <c r="W2175" s="5"/>
      <c r="AB2175" s="3"/>
      <c r="AC2175" s="2"/>
      <c r="AD2175" s="2"/>
    </row>
    <row r="2176" spans="1:30">
      <c r="A2176" s="5">
        <v>41526.571100000001</v>
      </c>
      <c r="B2176" s="3">
        <v>-1382.824805</v>
      </c>
      <c r="F2176" s="2">
        <v>-122.01561599999999</v>
      </c>
      <c r="G2176" s="2">
        <v>36.725909000000001</v>
      </c>
      <c r="H2176" s="3">
        <v>41586.363899999997</v>
      </c>
      <c r="I2176" s="3">
        <v>140.91445300000001</v>
      </c>
      <c r="J2176">
        <v>0.119946</v>
      </c>
      <c r="K2176">
        <f>VLOOKUP(A2176,Channel_xs_widths!$D$2:$E$279,2,FALSE)</f>
        <v>120.013749821</v>
      </c>
      <c r="Q2176" s="5"/>
      <c r="R2176" s="3"/>
      <c r="U2176" s="16"/>
      <c r="V2176" s="2"/>
      <c r="W2176" s="5"/>
      <c r="AB2176" s="3"/>
      <c r="AC2176" s="2"/>
      <c r="AD2176" s="2"/>
    </row>
    <row r="2177" spans="1:30">
      <c r="A2177" s="5">
        <v>41536.152399999999</v>
      </c>
      <c r="B2177" s="3">
        <v>-1384.8451540000001</v>
      </c>
      <c r="F2177" s="2">
        <v>-122.01554899999999</v>
      </c>
      <c r="G2177" s="2">
        <v>36.725841000000003</v>
      </c>
      <c r="H2177" s="3">
        <v>41596.155854999997</v>
      </c>
      <c r="I2177" s="3">
        <v>140.91429400000001</v>
      </c>
      <c r="J2177">
        <v>0.160329</v>
      </c>
      <c r="K2177" t="e">
        <f>VLOOKUP(A2177,Channel_xs_widths!$D$2:$E$279,2,FALSE)</f>
        <v>#N/A</v>
      </c>
      <c r="Q2177" s="5"/>
      <c r="R2177" s="3"/>
      <c r="U2177" s="16"/>
      <c r="V2177" s="2"/>
      <c r="W2177" s="5"/>
      <c r="AB2177" s="3"/>
      <c r="AC2177" s="2"/>
      <c r="AD2177" s="2"/>
    </row>
    <row r="2178" spans="1:30">
      <c r="A2178" s="5">
        <v>41552.121200000001</v>
      </c>
      <c r="B2178" s="3">
        <v>-1386.9212239999999</v>
      </c>
      <c r="F2178" s="2">
        <v>-122.01543700000001</v>
      </c>
      <c r="G2178" s="2">
        <v>36.725727999999997</v>
      </c>
      <c r="H2178" s="3">
        <v>41612.259018999997</v>
      </c>
      <c r="I2178" s="3">
        <v>140.914209</v>
      </c>
      <c r="J2178">
        <v>0.13056799999999999</v>
      </c>
      <c r="K2178" t="e">
        <f>VLOOKUP(A2178,Channel_xs_widths!$D$2:$E$279,2,FALSE)</f>
        <v>#N/A</v>
      </c>
      <c r="Q2178" s="5"/>
      <c r="R2178" s="3"/>
      <c r="U2178" s="16"/>
      <c r="V2178" s="2"/>
      <c r="W2178" s="5"/>
      <c r="AB2178" s="3"/>
      <c r="AC2178" s="2"/>
      <c r="AD2178" s="2"/>
    </row>
    <row r="2179" spans="1:30">
      <c r="A2179" s="5">
        <v>41566.219799999999</v>
      </c>
      <c r="B2179" s="3">
        <v>-1388.770996</v>
      </c>
      <c r="F2179" s="2">
        <v>-122.015326</v>
      </c>
      <c r="G2179" s="2">
        <v>36.725637999999996</v>
      </c>
      <c r="H2179" s="3">
        <v>41626.478494000003</v>
      </c>
      <c r="I2179" s="3">
        <v>134.57809</v>
      </c>
      <c r="J2179">
        <v>0.14474500000000001</v>
      </c>
      <c r="K2179" t="e">
        <f>VLOOKUP(A2179,Channel_xs_widths!$D$2:$E$279,2,FALSE)</f>
        <v>#N/A</v>
      </c>
      <c r="Q2179" s="5"/>
      <c r="R2179" s="3"/>
      <c r="U2179" s="16"/>
      <c r="V2179" s="2"/>
      <c r="W2179" s="5"/>
      <c r="AB2179" s="3"/>
      <c r="AC2179" s="2"/>
      <c r="AD2179" s="2"/>
    </row>
    <row r="2180" spans="1:30">
      <c r="A2180" s="5">
        <v>41580.318500000001</v>
      </c>
      <c r="B2180" s="3">
        <v>-1391.002645</v>
      </c>
      <c r="F2180" s="2">
        <v>-122.015215</v>
      </c>
      <c r="G2180" s="2">
        <v>36.725548000000003</v>
      </c>
      <c r="H2180" s="3">
        <v>41640.752676999997</v>
      </c>
      <c r="I2180" s="3">
        <v>134.577991</v>
      </c>
      <c r="J2180">
        <v>0.163439</v>
      </c>
      <c r="K2180" t="e">
        <f>VLOOKUP(A2180,Channel_xs_widths!$D$2:$E$279,2,FALSE)</f>
        <v>#N/A</v>
      </c>
      <c r="Q2180" s="5"/>
      <c r="R2180" s="3"/>
      <c r="U2180" s="16"/>
      <c r="V2180" s="2"/>
      <c r="W2180" s="5"/>
      <c r="AB2180" s="3"/>
      <c r="AC2180" s="2"/>
      <c r="AD2180" s="2"/>
    </row>
    <row r="2181" spans="1:30">
      <c r="A2181" s="5">
        <v>41608.515800000001</v>
      </c>
      <c r="B2181" s="3">
        <v>-1395.6837969999999</v>
      </c>
      <c r="F2181" s="2">
        <v>-122.01499200000001</v>
      </c>
      <c r="G2181" s="2">
        <v>36.725368000000003</v>
      </c>
      <c r="H2181" s="3">
        <v>41669.335937000003</v>
      </c>
      <c r="I2181" s="3">
        <v>134.577842</v>
      </c>
      <c r="J2181">
        <v>0.14291799999999999</v>
      </c>
      <c r="K2181" t="e">
        <f>VLOOKUP(A2181,Channel_xs_widths!$D$2:$E$279,2,FALSE)</f>
        <v>#N/A</v>
      </c>
      <c r="Q2181" s="5"/>
      <c r="R2181" s="3"/>
      <c r="U2181" s="16"/>
      <c r="V2181" s="2"/>
      <c r="W2181" s="5"/>
      <c r="AB2181" s="3"/>
      <c r="AC2181" s="2"/>
      <c r="AD2181" s="2"/>
    </row>
    <row r="2182" spans="1:30">
      <c r="A2182" s="5">
        <v>41622.614500000003</v>
      </c>
      <c r="B2182" s="3">
        <v>-1397.0474850000001</v>
      </c>
      <c r="F2182" s="2">
        <v>-122.014881</v>
      </c>
      <c r="G2182" s="2">
        <v>36.725278000000003</v>
      </c>
      <c r="H2182" s="3">
        <v>41683.500414000002</v>
      </c>
      <c r="I2182" s="3">
        <v>134.57769300000001</v>
      </c>
      <c r="J2182">
        <v>9.1469999999999996E-2</v>
      </c>
      <c r="K2182" t="e">
        <f>VLOOKUP(A2182,Channel_xs_widths!$D$2:$E$279,2,FALSE)</f>
        <v>#N/A</v>
      </c>
      <c r="Q2182" s="5"/>
      <c r="R2182" s="3"/>
      <c r="U2182" s="16"/>
      <c r="V2182" s="2"/>
      <c r="W2182" s="5"/>
      <c r="AB2182" s="3"/>
      <c r="AC2182" s="2"/>
      <c r="AD2182" s="2"/>
    </row>
    <row r="2183" spans="1:30">
      <c r="A2183" s="5">
        <v>41636.713199999998</v>
      </c>
      <c r="B2183" s="3">
        <v>-1398.263021</v>
      </c>
      <c r="F2183" s="2">
        <v>-122.01477</v>
      </c>
      <c r="G2183" s="2">
        <v>36.725188000000003</v>
      </c>
      <c r="H2183" s="3">
        <v>41697.651403000003</v>
      </c>
      <c r="I2183" s="3">
        <v>134.577594</v>
      </c>
      <c r="J2183">
        <v>7.8286999999999995E-2</v>
      </c>
      <c r="K2183" t="e">
        <f>VLOOKUP(A2183,Channel_xs_widths!$D$2:$E$279,2,FALSE)</f>
        <v>#N/A</v>
      </c>
      <c r="Q2183" s="5"/>
      <c r="R2183" s="3"/>
      <c r="U2183" s="16"/>
      <c r="V2183" s="2"/>
      <c r="W2183" s="5"/>
      <c r="AB2183" s="3"/>
      <c r="AC2183" s="2"/>
      <c r="AD2183" s="2"/>
    </row>
    <row r="2184" spans="1:30">
      <c r="A2184" s="5">
        <v>41647.878599999996</v>
      </c>
      <c r="B2184" s="3">
        <v>-1399.0253299999999</v>
      </c>
      <c r="F2184" s="2">
        <v>-122.014714</v>
      </c>
      <c r="G2184" s="2">
        <v>36.725098000000003</v>
      </c>
      <c r="H2184" s="3">
        <v>41708.842835000003</v>
      </c>
      <c r="I2184" s="3">
        <v>152.97888599999999</v>
      </c>
      <c r="J2184">
        <v>6.4523999999999998E-2</v>
      </c>
      <c r="K2184" t="e">
        <f>VLOOKUP(A2184,Channel_xs_widths!$D$2:$E$279,2,FALSE)</f>
        <v>#N/A</v>
      </c>
      <c r="Q2184" s="5"/>
      <c r="R2184" s="3"/>
      <c r="U2184" s="16"/>
      <c r="V2184" s="2"/>
      <c r="W2184" s="5"/>
      <c r="AB2184" s="3"/>
      <c r="AC2184" s="2"/>
      <c r="AD2184" s="2"/>
    </row>
    <row r="2185" spans="1:30">
      <c r="A2185" s="5">
        <v>41681.374900000003</v>
      </c>
      <c r="B2185" s="3">
        <v>-1401.144775</v>
      </c>
      <c r="F2185" s="2">
        <v>-122.01454699999999</v>
      </c>
      <c r="G2185" s="2">
        <v>36.724826999999998</v>
      </c>
      <c r="H2185" s="3">
        <v>41742.406153999997</v>
      </c>
      <c r="I2185" s="3">
        <v>152.978767</v>
      </c>
      <c r="J2185">
        <v>6.3273999999999997E-2</v>
      </c>
      <c r="K2185" t="e">
        <f>VLOOKUP(A2185,Channel_xs_widths!$D$2:$E$279,2,FALSE)</f>
        <v>#N/A</v>
      </c>
      <c r="Q2185" s="5"/>
      <c r="R2185" s="3"/>
      <c r="U2185" s="16"/>
      <c r="V2185" s="2"/>
      <c r="W2185" s="5"/>
      <c r="AB2185" s="3"/>
      <c r="AC2185" s="2"/>
      <c r="AD2185" s="2"/>
    </row>
    <row r="2186" spans="1:30">
      <c r="A2186" s="5">
        <v>41681.374900000003</v>
      </c>
      <c r="B2186" s="3">
        <v>-1401.144775</v>
      </c>
      <c r="F2186" s="2">
        <v>-122.01454699999999</v>
      </c>
      <c r="G2186" s="2">
        <v>36.724826999999998</v>
      </c>
      <c r="H2186" s="3">
        <v>41742.406153999997</v>
      </c>
      <c r="I2186" s="3">
        <v>180</v>
      </c>
      <c r="J2186">
        <v>2.3054000000000002E-2</v>
      </c>
      <c r="K2186" t="e">
        <f>VLOOKUP(A2186,Channel_xs_widths!$D$2:$E$279,2,FALSE)</f>
        <v>#N/A</v>
      </c>
      <c r="Q2186" s="5"/>
      <c r="R2186" s="3"/>
      <c r="U2186" s="16"/>
      <c r="V2186" s="2"/>
      <c r="W2186" s="5"/>
      <c r="AB2186" s="3"/>
      <c r="AC2186" s="2"/>
      <c r="AD2186" s="2"/>
    </row>
    <row r="2187" spans="1:30">
      <c r="A2187" s="5">
        <v>41714.871299999999</v>
      </c>
      <c r="B2187" s="3">
        <v>-1401.9169919999999</v>
      </c>
      <c r="F2187" s="2">
        <v>-122.01438</v>
      </c>
      <c r="G2187" s="2">
        <v>36.724556999999997</v>
      </c>
      <c r="H2187" s="3">
        <v>41775.911410000001</v>
      </c>
      <c r="I2187" s="3">
        <v>152.97859</v>
      </c>
      <c r="J2187">
        <v>7.1556999999999996E-2</v>
      </c>
      <c r="K2187">
        <f>VLOOKUP(A2187,Channel_xs_widths!$D$2:$E$279,2,FALSE)</f>
        <v>211.802904431</v>
      </c>
      <c r="Q2187" s="5"/>
      <c r="R2187" s="3"/>
      <c r="U2187" s="16"/>
      <c r="V2187" s="2"/>
      <c r="W2187" s="5"/>
      <c r="AB2187" s="3"/>
      <c r="AC2187" s="2"/>
      <c r="AD2187" s="2"/>
    </row>
    <row r="2188" spans="1:30">
      <c r="A2188" s="5">
        <v>41726.036800000002</v>
      </c>
      <c r="B2188" s="3">
        <v>-1404.3406580000001</v>
      </c>
      <c r="F2188" s="2">
        <v>-122.014324</v>
      </c>
      <c r="G2188" s="2">
        <v>36.724466999999997</v>
      </c>
      <c r="H2188" s="3">
        <v>41787.336889999999</v>
      </c>
      <c r="I2188" s="3">
        <v>152.97847200000001</v>
      </c>
      <c r="J2188">
        <v>0.21706800000000001</v>
      </c>
      <c r="K2188" t="e">
        <f>VLOOKUP(A2188,Channel_xs_widths!$D$2:$E$279,2,FALSE)</f>
        <v>#N/A</v>
      </c>
      <c r="Q2188" s="5"/>
      <c r="R2188" s="3"/>
      <c r="U2188" s="16"/>
      <c r="V2188" s="2"/>
      <c r="W2188" s="5"/>
      <c r="AB2188" s="3"/>
      <c r="AC2188" s="2"/>
      <c r="AD2188" s="2"/>
    </row>
    <row r="2189" spans="1:30">
      <c r="A2189" s="5">
        <v>41748.367700000003</v>
      </c>
      <c r="B2189" s="3">
        <v>-1409.1879879999999</v>
      </c>
      <c r="F2189" s="2">
        <v>-122.014213</v>
      </c>
      <c r="G2189" s="2">
        <v>36.724285999999999</v>
      </c>
      <c r="H2189" s="3">
        <v>41810.187856999997</v>
      </c>
      <c r="I2189" s="3">
        <v>152.97838300000001</v>
      </c>
      <c r="J2189">
        <v>0.21706800000000001</v>
      </c>
      <c r="K2189" t="e">
        <f>VLOOKUP(A2189,Channel_xs_widths!$D$2:$E$279,2,FALSE)</f>
        <v>#N/A</v>
      </c>
      <c r="Q2189" s="5"/>
      <c r="R2189" s="3"/>
      <c r="U2189" s="16"/>
      <c r="V2189" s="2"/>
      <c r="W2189" s="5"/>
      <c r="AB2189" s="3"/>
      <c r="AC2189" s="2"/>
      <c r="AD2189" s="2"/>
    </row>
    <row r="2190" spans="1:30">
      <c r="A2190" s="5">
        <v>41748.367700000003</v>
      </c>
      <c r="B2190" s="3">
        <v>-1409.1879879999999</v>
      </c>
      <c r="F2190" s="2">
        <v>-122.014213</v>
      </c>
      <c r="G2190" s="2">
        <v>36.724285999999999</v>
      </c>
      <c r="H2190" s="3">
        <v>41810.187856999997</v>
      </c>
      <c r="I2190" s="3">
        <v>180</v>
      </c>
      <c r="J2190">
        <v>1.2895E-2</v>
      </c>
      <c r="K2190" t="e">
        <f>VLOOKUP(A2190,Channel_xs_widths!$D$2:$E$279,2,FALSE)</f>
        <v>#N/A</v>
      </c>
      <c r="Q2190" s="5"/>
      <c r="R2190" s="3"/>
      <c r="U2190" s="16"/>
      <c r="V2190" s="2"/>
      <c r="W2190" s="5"/>
      <c r="AB2190" s="3"/>
      <c r="AC2190" s="2"/>
      <c r="AD2190" s="2"/>
    </row>
    <row r="2191" spans="1:30">
      <c r="A2191" s="5">
        <v>41781.864099999999</v>
      </c>
      <c r="B2191" s="3">
        <v>-1408.756042</v>
      </c>
      <c r="F2191" s="2">
        <v>-122.01404599999999</v>
      </c>
      <c r="G2191" s="2">
        <v>36.724015999999999</v>
      </c>
      <c r="H2191" s="3">
        <v>41843.687043999998</v>
      </c>
      <c r="I2191" s="3">
        <v>152.97823600000001</v>
      </c>
      <c r="J2191">
        <v>1.2684000000000001E-2</v>
      </c>
      <c r="K2191" t="e">
        <f>VLOOKUP(A2191,Channel_xs_widths!$D$2:$E$279,2,FALSE)</f>
        <v>#N/A</v>
      </c>
      <c r="Q2191" s="5"/>
      <c r="R2191" s="3"/>
      <c r="U2191" s="16"/>
      <c r="V2191" s="2"/>
      <c r="W2191" s="5"/>
      <c r="AB2191" s="3"/>
      <c r="AC2191" s="2"/>
      <c r="AD2191" s="2"/>
    </row>
    <row r="2192" spans="1:30">
      <c r="A2192" s="5">
        <v>41815.360500000003</v>
      </c>
      <c r="B2192" s="3">
        <v>-1410.03772</v>
      </c>
      <c r="F2192" s="2">
        <v>-122.013879</v>
      </c>
      <c r="G2192" s="2">
        <v>36.723745999999998</v>
      </c>
      <c r="H2192" s="3">
        <v>41877.207981</v>
      </c>
      <c r="I2192" s="3">
        <v>152.978058</v>
      </c>
      <c r="J2192">
        <v>3.8262999999999998E-2</v>
      </c>
      <c r="K2192" t="e">
        <f>VLOOKUP(A2192,Channel_xs_widths!$D$2:$E$279,2,FALSE)</f>
        <v>#N/A</v>
      </c>
      <c r="Q2192" s="5"/>
      <c r="R2192" s="3"/>
      <c r="U2192" s="16"/>
      <c r="V2192" s="2"/>
      <c r="W2192" s="5"/>
      <c r="AB2192" s="3"/>
      <c r="AC2192" s="2"/>
      <c r="AD2192" s="2"/>
    </row>
    <row r="2193" spans="1:30">
      <c r="A2193" s="5">
        <v>41815.360500000003</v>
      </c>
      <c r="B2193" s="3">
        <v>-1410.03772</v>
      </c>
      <c r="F2193" s="2">
        <v>-122.013879</v>
      </c>
      <c r="G2193" s="2">
        <v>36.723745999999998</v>
      </c>
      <c r="H2193" s="3">
        <v>41877.207981</v>
      </c>
      <c r="I2193" s="3">
        <v>180</v>
      </c>
      <c r="J2193">
        <v>7.6769000000000004E-2</v>
      </c>
      <c r="K2193" t="e">
        <f>VLOOKUP(A2193,Channel_xs_widths!$D$2:$E$279,2,FALSE)</f>
        <v>#N/A</v>
      </c>
      <c r="Q2193" s="5"/>
      <c r="R2193" s="3"/>
      <c r="U2193" s="16"/>
      <c r="V2193" s="2"/>
      <c r="W2193" s="5"/>
      <c r="AB2193" s="3"/>
      <c r="AC2193" s="2"/>
      <c r="AD2193" s="2"/>
    </row>
    <row r="2194" spans="1:30">
      <c r="A2194" s="5">
        <v>41837.691500000001</v>
      </c>
      <c r="B2194" s="3">
        <v>-1408.3234050000001</v>
      </c>
      <c r="F2194" s="2">
        <v>-122.013768</v>
      </c>
      <c r="G2194" s="2">
        <v>36.723565000000001</v>
      </c>
      <c r="H2194" s="3">
        <v>41899.604650000001</v>
      </c>
      <c r="I2194" s="3">
        <v>152.97791100000001</v>
      </c>
      <c r="J2194">
        <v>7.7113000000000001E-2</v>
      </c>
      <c r="K2194" t="e">
        <f>VLOOKUP(A2194,Channel_xs_widths!$D$2:$E$279,2,FALSE)</f>
        <v>#N/A</v>
      </c>
      <c r="Q2194" s="5"/>
      <c r="R2194" s="3"/>
      <c r="U2194" s="16"/>
      <c r="V2194" s="2"/>
      <c r="W2194" s="5"/>
      <c r="AB2194" s="3"/>
      <c r="AC2194" s="2"/>
      <c r="AD2194" s="2"/>
    </row>
    <row r="2195" spans="1:30">
      <c r="A2195" s="5">
        <v>41847.851799999997</v>
      </c>
      <c r="B2195" s="3">
        <v>-1407.532215</v>
      </c>
      <c r="F2195" s="2">
        <v>-122.01378800000001</v>
      </c>
      <c r="G2195" s="2">
        <v>36.723475000000001</v>
      </c>
      <c r="H2195" s="3">
        <v>41909.795698000002</v>
      </c>
      <c r="I2195" s="3">
        <v>189.65678399999999</v>
      </c>
      <c r="J2195">
        <v>1.0973999999999999E-2</v>
      </c>
      <c r="K2195" t="e">
        <f>VLOOKUP(A2195,Channel_xs_widths!$D$2:$E$279,2,FALSE)</f>
        <v>#N/A</v>
      </c>
      <c r="Q2195" s="5"/>
      <c r="R2195" s="3"/>
      <c r="U2195" s="16"/>
      <c r="V2195" s="2"/>
      <c r="W2195" s="5"/>
      <c r="AB2195" s="3"/>
      <c r="AC2195" s="2"/>
      <c r="AD2195" s="2"/>
    </row>
    <row r="2196" spans="1:30">
      <c r="A2196" s="5">
        <v>41878.332600000002</v>
      </c>
      <c r="B2196" s="3">
        <v>-1407.8774080000001</v>
      </c>
      <c r="F2196" s="2">
        <v>-122.01384899999999</v>
      </c>
      <c r="G2196" s="2">
        <v>36.723205</v>
      </c>
      <c r="H2196" s="3">
        <v>41940.278522000001</v>
      </c>
      <c r="I2196" s="3">
        <v>189.656834</v>
      </c>
      <c r="J2196">
        <v>3.9997999999999999E-2</v>
      </c>
      <c r="K2196" t="e">
        <f>VLOOKUP(A2196,Channel_xs_widths!$D$2:$E$279,2,FALSE)</f>
        <v>#N/A</v>
      </c>
      <c r="Q2196" s="5"/>
      <c r="R2196" s="3"/>
      <c r="U2196" s="16"/>
      <c r="V2196" s="2"/>
      <c r="W2196" s="5"/>
      <c r="AB2196" s="3"/>
      <c r="AC2196" s="2"/>
      <c r="AD2196" s="2"/>
    </row>
    <row r="2197" spans="1:30">
      <c r="A2197" s="5">
        <v>41893.573100000001</v>
      </c>
      <c r="B2197" s="3">
        <v>-1409.360962</v>
      </c>
      <c r="F2197" s="2">
        <v>-122.013879</v>
      </c>
      <c r="G2197" s="2">
        <v>36.72307</v>
      </c>
      <c r="H2197" s="3">
        <v>41955.590992999998</v>
      </c>
      <c r="I2197" s="3">
        <v>189.656891</v>
      </c>
      <c r="J2197">
        <v>0.10596700000000001</v>
      </c>
      <c r="K2197" t="e">
        <f>VLOOKUP(A2197,Channel_xs_widths!$D$2:$E$279,2,FALSE)</f>
        <v>#N/A</v>
      </c>
      <c r="Q2197" s="5"/>
      <c r="R2197" s="3"/>
      <c r="U2197" s="16"/>
      <c r="V2197" s="2"/>
      <c r="W2197" s="5"/>
      <c r="AB2197" s="3"/>
      <c r="AC2197" s="2"/>
      <c r="AD2197" s="2"/>
    </row>
    <row r="2198" spans="1:30">
      <c r="A2198" s="5">
        <v>41908.813499999997</v>
      </c>
      <c r="B2198" s="3">
        <v>-1411.107377</v>
      </c>
      <c r="F2198" s="2">
        <v>-122.013909</v>
      </c>
      <c r="G2198" s="2">
        <v>36.722935</v>
      </c>
      <c r="H2198" s="3">
        <v>41970.931164000001</v>
      </c>
      <c r="I2198" s="3">
        <v>189.65692899999999</v>
      </c>
      <c r="J2198">
        <v>0.134273</v>
      </c>
      <c r="K2198">
        <f>VLOOKUP(A2198,Channel_xs_widths!$D$2:$E$279,2,FALSE)</f>
        <v>741.826797715</v>
      </c>
      <c r="Q2198" s="5"/>
      <c r="R2198" s="3"/>
      <c r="U2198" s="16"/>
      <c r="V2198" s="2"/>
      <c r="W2198" s="5"/>
      <c r="AB2198" s="3"/>
      <c r="AC2198" s="2"/>
      <c r="AD2198" s="2"/>
    </row>
    <row r="2199" spans="1:30">
      <c r="A2199" s="5">
        <v>41939.294399999999</v>
      </c>
      <c r="B2199" s="3">
        <v>-1415.5001</v>
      </c>
      <c r="F2199" s="2">
        <v>-122.01397</v>
      </c>
      <c r="G2199" s="2">
        <v>36.722664000000002</v>
      </c>
      <c r="H2199" s="3">
        <v>42001.726936999999</v>
      </c>
      <c r="I2199" s="3">
        <v>189.65698499999999</v>
      </c>
      <c r="J2199">
        <v>0.115772</v>
      </c>
      <c r="K2199" t="e">
        <f>VLOOKUP(A2199,Channel_xs_widths!$D$2:$E$279,2,FALSE)</f>
        <v>#N/A</v>
      </c>
      <c r="Q2199" s="5"/>
      <c r="R2199" s="3"/>
      <c r="U2199" s="16"/>
      <c r="V2199" s="2"/>
      <c r="W2199" s="5"/>
      <c r="AB2199" s="3"/>
      <c r="AC2199" s="2"/>
      <c r="AD2199" s="2"/>
    </row>
    <row r="2200" spans="1:30">
      <c r="A2200" s="5">
        <v>41949.454700000002</v>
      </c>
      <c r="B2200" s="3">
        <v>-1415.8125</v>
      </c>
      <c r="F2200" s="2">
        <v>-122.01399000000001</v>
      </c>
      <c r="G2200" s="2">
        <v>36.722574000000002</v>
      </c>
      <c r="H2200" s="3">
        <v>42011.892029000002</v>
      </c>
      <c r="I2200" s="3">
        <v>189.65703600000001</v>
      </c>
      <c r="J2200">
        <v>4.2812999999999997E-2</v>
      </c>
      <c r="K2200" t="e">
        <f>VLOOKUP(A2200,Channel_xs_widths!$D$2:$E$279,2,FALSE)</f>
        <v>#N/A</v>
      </c>
      <c r="Q2200" s="5"/>
      <c r="R2200" s="3"/>
      <c r="U2200" s="16"/>
      <c r="V2200" s="2"/>
      <c r="W2200" s="5"/>
      <c r="AB2200" s="3"/>
      <c r="AC2200" s="2"/>
      <c r="AD2200" s="2"/>
    </row>
    <row r="2201" spans="1:30">
      <c r="A2201" s="5">
        <v>41970.365899999997</v>
      </c>
      <c r="B2201" s="3">
        <v>-1416.830369</v>
      </c>
      <c r="F2201" s="2">
        <v>-122.014059</v>
      </c>
      <c r="G2201" s="2">
        <v>36.722394000000001</v>
      </c>
      <c r="H2201" s="3">
        <v>42032.828046000002</v>
      </c>
      <c r="I2201" s="3">
        <v>196.42020299999999</v>
      </c>
      <c r="J2201">
        <v>5.2755999999999997E-2</v>
      </c>
      <c r="K2201" t="e">
        <f>VLOOKUP(A2201,Channel_xs_widths!$D$2:$E$279,2,FALSE)</f>
        <v>#N/A</v>
      </c>
      <c r="Q2201" s="5"/>
      <c r="R2201" s="3"/>
      <c r="U2201" s="16"/>
      <c r="V2201" s="2"/>
      <c r="W2201" s="5"/>
      <c r="AB2201" s="3"/>
      <c r="AC2201" s="2"/>
      <c r="AD2201" s="2"/>
    </row>
    <row r="2202" spans="1:30">
      <c r="A2202" s="5">
        <v>42001.732799999998</v>
      </c>
      <c r="B2202" s="3">
        <v>-1418.5705</v>
      </c>
      <c r="F2202" s="2">
        <v>-122.014162</v>
      </c>
      <c r="G2202" s="2">
        <v>36.722124000000001</v>
      </c>
      <c r="H2202" s="3">
        <v>42064.243171000002</v>
      </c>
      <c r="I2202" s="3">
        <v>196.42030500000001</v>
      </c>
      <c r="J2202">
        <v>0.13567000000000001</v>
      </c>
      <c r="K2202" t="e">
        <f>VLOOKUP(A2202,Channel_xs_widths!$D$2:$E$279,2,FALSE)</f>
        <v>#N/A</v>
      </c>
      <c r="Q2202" s="5"/>
      <c r="R2202" s="3"/>
      <c r="U2202" s="16"/>
      <c r="V2202" s="2"/>
      <c r="W2202" s="5"/>
      <c r="AB2202" s="3"/>
      <c r="AC2202" s="2"/>
      <c r="AD2202" s="2"/>
    </row>
    <row r="2203" spans="1:30">
      <c r="A2203" s="5">
        <v>42017.416299999997</v>
      </c>
      <c r="B2203" s="3">
        <v>-1423.2136840000001</v>
      </c>
      <c r="F2203" s="2">
        <v>-122.014213</v>
      </c>
      <c r="G2203" s="2">
        <v>36.721988000000003</v>
      </c>
      <c r="H2203" s="3">
        <v>42080.599507999999</v>
      </c>
      <c r="I2203" s="3">
        <v>196.42039700000001</v>
      </c>
      <c r="J2203">
        <v>0.30388300000000001</v>
      </c>
      <c r="K2203" t="e">
        <f>VLOOKUP(A2203,Channel_xs_widths!$D$2:$E$279,2,FALSE)</f>
        <v>#N/A</v>
      </c>
      <c r="Q2203" s="5"/>
      <c r="R2203" s="3"/>
      <c r="U2203" s="16"/>
      <c r="V2203" s="2"/>
      <c r="W2203" s="5"/>
      <c r="AB2203" s="3"/>
      <c r="AC2203" s="2"/>
      <c r="AD2203" s="2"/>
    </row>
    <row r="2204" spans="1:30">
      <c r="A2204" s="5">
        <v>42033.099699999999</v>
      </c>
      <c r="B2204" s="3">
        <v>-1428.1023789999999</v>
      </c>
      <c r="F2204" s="2">
        <v>-122.014264</v>
      </c>
      <c r="G2204" s="2">
        <v>36.721853000000003</v>
      </c>
      <c r="H2204" s="3">
        <v>42097.027227999999</v>
      </c>
      <c r="I2204" s="3">
        <v>196.420458</v>
      </c>
      <c r="J2204">
        <v>5.378E-3</v>
      </c>
      <c r="K2204" t="e">
        <f>VLOOKUP(A2204,Channel_xs_widths!$D$2:$E$279,2,FALSE)</f>
        <v>#N/A</v>
      </c>
      <c r="Q2204" s="5"/>
      <c r="R2204" s="3"/>
      <c r="U2204" s="16"/>
      <c r="V2204" s="2"/>
      <c r="W2204" s="5"/>
      <c r="AB2204" s="3"/>
      <c r="AC2204" s="2"/>
      <c r="AD2204" s="2"/>
    </row>
    <row r="2205" spans="1:30">
      <c r="A2205" s="5">
        <v>42064.4666</v>
      </c>
      <c r="B2205" s="3">
        <v>-1423.466741</v>
      </c>
      <c r="F2205" s="2">
        <v>-122.01436699999999</v>
      </c>
      <c r="G2205" s="2">
        <v>36.721583000000003</v>
      </c>
      <c r="H2205" s="3">
        <v>42128.734832000002</v>
      </c>
      <c r="I2205" s="3">
        <v>196.42054899999999</v>
      </c>
      <c r="J2205">
        <v>0.117881</v>
      </c>
      <c r="K2205" t="e">
        <f>VLOOKUP(A2205,Channel_xs_widths!$D$2:$E$279,2,FALSE)</f>
        <v>#N/A</v>
      </c>
      <c r="Q2205" s="5"/>
      <c r="R2205" s="3"/>
      <c r="U2205" s="16"/>
      <c r="V2205" s="2"/>
      <c r="W2205" s="5"/>
      <c r="AB2205" s="3"/>
      <c r="AC2205" s="2"/>
      <c r="AD2205" s="2"/>
    </row>
    <row r="2206" spans="1:30">
      <c r="A2206" s="5">
        <v>42085.377899999999</v>
      </c>
      <c r="B2206" s="3">
        <v>-1421.939779</v>
      </c>
      <c r="F2206" s="2">
        <v>-122.014436</v>
      </c>
      <c r="G2206" s="2">
        <v>36.721403000000002</v>
      </c>
      <c r="H2206" s="3">
        <v>42149.701783999997</v>
      </c>
      <c r="I2206" s="3">
        <v>196.42065099999999</v>
      </c>
      <c r="J2206">
        <v>4.6123999999999998E-2</v>
      </c>
      <c r="K2206" t="e">
        <f>VLOOKUP(A2206,Channel_xs_widths!$D$2:$E$279,2,FALSE)</f>
        <v>#N/A</v>
      </c>
      <c r="Q2206" s="5"/>
      <c r="R2206" s="3"/>
      <c r="U2206" s="16"/>
      <c r="V2206" s="2"/>
      <c r="W2206" s="5"/>
      <c r="AB2206" s="3"/>
      <c r="AC2206" s="2"/>
      <c r="AD2206" s="2"/>
    </row>
    <row r="2207" spans="1:30">
      <c r="A2207" s="5">
        <v>42095.680399999997</v>
      </c>
      <c r="B2207" s="3">
        <v>-1422.0270390000001</v>
      </c>
      <c r="F2207" s="2">
        <v>-122.01446300000001</v>
      </c>
      <c r="G2207" s="2">
        <v>36.721311999999998</v>
      </c>
      <c r="H2207" s="3">
        <v>42160.004628000002</v>
      </c>
      <c r="I2207" s="3">
        <v>193.369337</v>
      </c>
      <c r="J2207">
        <v>8.0008999999999997E-2</v>
      </c>
      <c r="K2207" t="e">
        <f>VLOOKUP(A2207,Channel_xs_widths!$D$2:$E$279,2,FALSE)</f>
        <v>#N/A</v>
      </c>
      <c r="Q2207" s="5"/>
      <c r="R2207" s="3"/>
      <c r="U2207" s="16"/>
      <c r="V2207" s="2"/>
      <c r="W2207" s="5"/>
      <c r="AB2207" s="3"/>
      <c r="AC2207" s="2"/>
      <c r="AD2207" s="2"/>
    </row>
    <row r="2208" spans="1:30">
      <c r="A2208" s="5">
        <v>42126.587800000001</v>
      </c>
      <c r="B2208" s="3">
        <v>-1425.236938</v>
      </c>
      <c r="F2208" s="2">
        <v>-122.01454699999999</v>
      </c>
      <c r="G2208" s="2">
        <v>36.721041999999997</v>
      </c>
      <c r="H2208" s="3">
        <v>42191.078289999998</v>
      </c>
      <c r="I2208" s="3">
        <v>193.369404</v>
      </c>
      <c r="J2208">
        <v>0.103855</v>
      </c>
      <c r="K2208">
        <f>VLOOKUP(A2208,Channel_xs_widths!$D$2:$E$279,2,FALSE)</f>
        <v>754.41821740800003</v>
      </c>
      <c r="Q2208" s="5"/>
      <c r="R2208" s="3"/>
      <c r="U2208" s="16"/>
      <c r="V2208" s="2"/>
      <c r="W2208" s="5"/>
      <c r="AB2208" s="3"/>
      <c r="AC2208" s="2"/>
      <c r="AD2208" s="2"/>
    </row>
    <row r="2209" spans="1:30">
      <c r="A2209" s="5">
        <v>42126.587800000001</v>
      </c>
      <c r="B2209" s="3">
        <v>-1425.236938</v>
      </c>
      <c r="F2209" s="2">
        <v>-122.01454699999999</v>
      </c>
      <c r="G2209" s="2">
        <v>36.721041999999997</v>
      </c>
      <c r="H2209" s="3">
        <v>42191.078289999998</v>
      </c>
      <c r="I2209" s="3">
        <v>161.835454</v>
      </c>
      <c r="J2209">
        <v>3.2143999999999999E-2</v>
      </c>
      <c r="Q2209" s="5"/>
      <c r="R2209" s="3"/>
      <c r="U2209" s="16"/>
      <c r="V2209" s="2"/>
      <c r="W2209" s="5"/>
      <c r="AB2209" s="3"/>
      <c r="AC2209" s="2"/>
      <c r="AD2209" s="2"/>
    </row>
    <row r="2210" spans="1:30">
      <c r="A2210" s="5">
        <v>42157.495199999998</v>
      </c>
      <c r="B2210" s="3">
        <v>-1426.230438</v>
      </c>
      <c r="F2210" s="2">
        <v>-122.01463</v>
      </c>
      <c r="G2210" s="2">
        <v>36.720771999999997</v>
      </c>
      <c r="H2210" s="3">
        <v>42222.001683000002</v>
      </c>
      <c r="I2210" s="3">
        <v>193.369506</v>
      </c>
      <c r="J2210">
        <v>0.13147700000000001</v>
      </c>
      <c r="K2210" t="e">
        <f>VLOOKUP(A2210,Channel_xs_widths!$D$2:$E$279,2,FALSE)</f>
        <v>#N/A</v>
      </c>
      <c r="Q2210" s="5"/>
      <c r="R2210" s="3"/>
      <c r="U2210" s="16"/>
      <c r="V2210" s="2"/>
      <c r="W2210" s="5"/>
      <c r="AB2210" s="3"/>
      <c r="AC2210" s="2"/>
      <c r="AD2210" s="2"/>
    </row>
    <row r="2211" spans="1:30">
      <c r="A2211" s="5">
        <v>42188.402699999999</v>
      </c>
      <c r="B2211" s="3">
        <v>-1433.3641970000001</v>
      </c>
      <c r="F2211" s="2">
        <v>-122.014714</v>
      </c>
      <c r="G2211" s="2">
        <v>36.720500999999999</v>
      </c>
      <c r="H2211" s="3">
        <v>42253.721708999998</v>
      </c>
      <c r="I2211" s="3">
        <v>193.369607</v>
      </c>
      <c r="J2211">
        <v>0.18901000000000001</v>
      </c>
      <c r="K2211" t="e">
        <f>VLOOKUP(A2211,Channel_xs_widths!$D$2:$E$279,2,FALSE)</f>
        <v>#N/A</v>
      </c>
      <c r="Q2211" s="5"/>
      <c r="R2211" s="3"/>
      <c r="U2211" s="16"/>
      <c r="V2211" s="2"/>
      <c r="W2211" s="5"/>
      <c r="AB2211" s="3"/>
      <c r="AC2211" s="2"/>
      <c r="AD2211" s="2"/>
    </row>
    <row r="2212" spans="1:30">
      <c r="A2212" s="5">
        <v>42209.007599999997</v>
      </c>
      <c r="B2212" s="3">
        <v>-1435.966797</v>
      </c>
      <c r="F2212" s="2">
        <v>-122.01477</v>
      </c>
      <c r="G2212" s="2">
        <v>36.720320999999998</v>
      </c>
      <c r="H2212" s="3">
        <v>42274.490383999997</v>
      </c>
      <c r="I2212" s="3">
        <v>193.36969099999999</v>
      </c>
      <c r="J2212">
        <v>5.8237999999999998E-2</v>
      </c>
      <c r="K2212" t="e">
        <f>VLOOKUP(A2212,Channel_xs_widths!$D$2:$E$279,2,FALSE)</f>
        <v>#N/A</v>
      </c>
      <c r="Q2212" s="5"/>
      <c r="R2212" s="3"/>
      <c r="U2212" s="16"/>
      <c r="V2212" s="2"/>
      <c r="W2212" s="5"/>
      <c r="AB2212" s="3"/>
      <c r="AC2212" s="2"/>
      <c r="AD2212" s="2"/>
    </row>
    <row r="2213" spans="1:30">
      <c r="A2213" s="5">
        <v>42219.142200000002</v>
      </c>
      <c r="B2213" s="3">
        <v>-1435.154419</v>
      </c>
      <c r="F2213" s="2">
        <v>-122.014751</v>
      </c>
      <c r="G2213" s="2">
        <v>36.720230999999998</v>
      </c>
      <c r="H2213" s="3">
        <v>42284.657478000001</v>
      </c>
      <c r="I2213" s="3">
        <v>170.00188600000001</v>
      </c>
      <c r="J2213">
        <v>1.1412E-2</v>
      </c>
      <c r="K2213" t="e">
        <f>VLOOKUP(A2213,Channel_xs_widths!$D$2:$E$279,2,FALSE)</f>
        <v>#N/A</v>
      </c>
      <c r="Q2213" s="5"/>
      <c r="R2213" s="3"/>
      <c r="U2213" s="16"/>
      <c r="V2213" s="2"/>
      <c r="W2213" s="5"/>
      <c r="AB2213" s="3"/>
      <c r="AC2213" s="2"/>
      <c r="AD2213" s="2"/>
    </row>
    <row r="2214" spans="1:30">
      <c r="A2214" s="5">
        <v>42249.546000000002</v>
      </c>
      <c r="B2214" s="3">
        <v>-1436.4294299999999</v>
      </c>
      <c r="F2214" s="2">
        <v>-122.014695</v>
      </c>
      <c r="G2214" s="2">
        <v>36.719960999999998</v>
      </c>
      <c r="H2214" s="3">
        <v>42315.087957999996</v>
      </c>
      <c r="I2214" s="3">
        <v>170.00184400000001</v>
      </c>
      <c r="J2214">
        <v>1.9427E-2</v>
      </c>
      <c r="K2214" t="e">
        <f>VLOOKUP(A2214,Channel_xs_widths!$D$2:$E$279,2,FALSE)</f>
        <v>#N/A</v>
      </c>
      <c r="Q2214" s="5"/>
      <c r="R2214" s="3"/>
      <c r="U2214" s="16"/>
      <c r="V2214" s="2"/>
      <c r="W2214" s="5"/>
      <c r="AB2214" s="3"/>
      <c r="AC2214" s="2"/>
      <c r="AD2214" s="2"/>
    </row>
    <row r="2215" spans="1:30">
      <c r="A2215" s="5">
        <v>42279.949699999997</v>
      </c>
      <c r="B2215" s="3">
        <v>-1436.3357269999999</v>
      </c>
      <c r="F2215" s="2">
        <v>-122.01464</v>
      </c>
      <c r="G2215" s="2">
        <v>36.71969</v>
      </c>
      <c r="H2215" s="3">
        <v>42345.491863000003</v>
      </c>
      <c r="I2215" s="3">
        <v>170.00178199999999</v>
      </c>
      <c r="J2215">
        <v>3.0044000000000001E-2</v>
      </c>
      <c r="K2215" t="e">
        <f>VLOOKUP(A2215,Channel_xs_widths!$D$2:$E$279,2,FALSE)</f>
        <v>#N/A</v>
      </c>
      <c r="Q2215" s="5"/>
      <c r="R2215" s="3"/>
      <c r="U2215" s="16"/>
      <c r="V2215" s="2"/>
      <c r="W2215" s="5"/>
      <c r="AB2215" s="3"/>
      <c r="AC2215" s="2"/>
      <c r="AD2215" s="2"/>
    </row>
    <row r="2216" spans="1:30">
      <c r="A2216" s="5">
        <v>42310.353499999997</v>
      </c>
      <c r="B2216" s="3">
        <v>-1438.2563339999999</v>
      </c>
      <c r="F2216" s="2">
        <v>-122.014584</v>
      </c>
      <c r="G2216" s="2">
        <v>36.71942</v>
      </c>
      <c r="H2216" s="3">
        <v>42375.956226000002</v>
      </c>
      <c r="I2216" s="3">
        <v>170.00172000000001</v>
      </c>
      <c r="J2216">
        <v>3.7453E-2</v>
      </c>
      <c r="K2216">
        <f>VLOOKUP(A2216,Channel_xs_widths!$D$2:$E$279,2,FALSE)</f>
        <v>739.83817946700003</v>
      </c>
      <c r="Q2216" s="5"/>
      <c r="R2216" s="3"/>
      <c r="U2216" s="16"/>
      <c r="V2216" s="2"/>
      <c r="W2216" s="5"/>
      <c r="AB2216" s="3"/>
      <c r="AC2216" s="2"/>
      <c r="AD2216" s="2"/>
    </row>
    <row r="2217" spans="1:30">
      <c r="A2217" s="5">
        <v>42330.6227</v>
      </c>
      <c r="B2217" s="3">
        <v>-1438.233561</v>
      </c>
      <c r="F2217" s="2">
        <v>-122.01454699999999</v>
      </c>
      <c r="G2217" s="2">
        <v>36.719239999999999</v>
      </c>
      <c r="H2217" s="3">
        <v>42396.225415000001</v>
      </c>
      <c r="I2217" s="3">
        <v>170.001668</v>
      </c>
      <c r="J2217">
        <v>8.463E-3</v>
      </c>
      <c r="K2217" t="e">
        <f>VLOOKUP(A2217,Channel_xs_widths!$D$2:$E$279,2,FALSE)</f>
        <v>#N/A</v>
      </c>
      <c r="Q2217" s="5"/>
      <c r="R2217" s="3"/>
      <c r="U2217" s="16"/>
      <c r="V2217" s="2"/>
      <c r="W2217" s="5"/>
      <c r="AB2217" s="3"/>
      <c r="AC2217" s="2"/>
      <c r="AD2217" s="2"/>
    </row>
    <row r="2218" spans="1:30">
      <c r="A2218" s="5">
        <v>42340.757299999997</v>
      </c>
      <c r="B2218" s="3">
        <v>-1437.9990299999999</v>
      </c>
      <c r="F2218" s="2">
        <v>-122.014528</v>
      </c>
      <c r="G2218" s="2">
        <v>36.719149000000002</v>
      </c>
      <c r="H2218" s="3">
        <v>42406.362716000003</v>
      </c>
      <c r="I2218" s="3">
        <v>170.00163699999999</v>
      </c>
      <c r="J2218">
        <v>9.8949999999999993E-3</v>
      </c>
      <c r="K2218" t="e">
        <f>VLOOKUP(A2218,Channel_xs_widths!$D$2:$E$279,2,FALSE)</f>
        <v>#N/A</v>
      </c>
      <c r="Q2218" s="5"/>
      <c r="R2218" s="3"/>
      <c r="U2218" s="16"/>
      <c r="V2218" s="2"/>
      <c r="W2218" s="5"/>
      <c r="AB2218" s="3"/>
      <c r="AC2218" s="2"/>
      <c r="AD2218" s="2"/>
    </row>
    <row r="2219" spans="1:30">
      <c r="A2219" s="5">
        <v>42371.161</v>
      </c>
      <c r="B2219" s="3">
        <v>-1438.6346980000001</v>
      </c>
      <c r="F2219" s="2">
        <v>-122.014473</v>
      </c>
      <c r="G2219" s="2">
        <v>36.718879000000001</v>
      </c>
      <c r="H2219" s="3">
        <v>42436.773126</v>
      </c>
      <c r="I2219" s="3">
        <v>170.00159500000001</v>
      </c>
      <c r="J2219">
        <v>2.6311999999999999E-2</v>
      </c>
      <c r="K2219" t="e">
        <f>VLOOKUP(A2219,Channel_xs_widths!$D$2:$E$279,2,FALSE)</f>
        <v>#N/A</v>
      </c>
      <c r="Q2219" s="5"/>
      <c r="R2219" s="3"/>
      <c r="U2219" s="16"/>
      <c r="V2219" s="2"/>
      <c r="W2219" s="5"/>
      <c r="AB2219" s="3"/>
      <c r="AC2219" s="2"/>
      <c r="AD2219" s="2"/>
    </row>
    <row r="2220" spans="1:30">
      <c r="A2220" s="5">
        <v>42391.430200000003</v>
      </c>
      <c r="B2220" s="3">
        <v>-1439.332357</v>
      </c>
      <c r="F2220" s="2">
        <v>-122.014436</v>
      </c>
      <c r="G2220" s="2">
        <v>36.718699000000001</v>
      </c>
      <c r="H2220" s="3">
        <v>42457.054306999999</v>
      </c>
      <c r="I2220" s="3">
        <v>170.001543</v>
      </c>
      <c r="J2220">
        <v>3.2391000000000003E-2</v>
      </c>
      <c r="K2220" t="e">
        <f>VLOOKUP(A2220,Channel_xs_widths!$D$2:$E$279,2,FALSE)</f>
        <v>#N/A</v>
      </c>
      <c r="Q2220" s="5"/>
      <c r="R2220" s="3"/>
      <c r="U2220" s="16"/>
      <c r="V2220" s="2"/>
      <c r="W2220" s="5"/>
      <c r="AB2220" s="3"/>
      <c r="AC2220" s="2"/>
      <c r="AD2220" s="2"/>
    </row>
    <row r="2221" spans="1:30">
      <c r="A2221" s="5">
        <v>42401.824000000001</v>
      </c>
      <c r="B2221" s="3">
        <v>-1439.6278950000001</v>
      </c>
      <c r="F2221" s="2">
        <v>-122.014404</v>
      </c>
      <c r="G2221" s="2">
        <v>36.718609000000001</v>
      </c>
      <c r="H2221" s="3">
        <v>42467.452357000002</v>
      </c>
      <c r="I2221" s="3">
        <v>163.551875</v>
      </c>
      <c r="J2221">
        <v>1.1625E-2</v>
      </c>
      <c r="K2221" t="e">
        <f>VLOOKUP(A2221,Channel_xs_widths!$D$2:$E$279,2,FALSE)</f>
        <v>#N/A</v>
      </c>
      <c r="Q2221" s="5"/>
      <c r="R2221" s="3"/>
      <c r="U2221" s="16"/>
      <c r="V2221" s="2"/>
      <c r="W2221" s="5"/>
      <c r="AB2221" s="3"/>
      <c r="AC2221" s="2"/>
      <c r="AD2221" s="2"/>
    </row>
    <row r="2222" spans="1:30">
      <c r="A2222" s="5">
        <v>42433.005599999997</v>
      </c>
      <c r="B2222" s="3">
        <v>-1438.8490340000001</v>
      </c>
      <c r="F2222" s="2">
        <v>-122.014308</v>
      </c>
      <c r="G2222" s="2">
        <v>36.718338000000003</v>
      </c>
      <c r="H2222" s="3">
        <v>42498.643636000001</v>
      </c>
      <c r="I2222" s="3">
        <v>163.551804</v>
      </c>
      <c r="J2222">
        <v>1.3050000000000001E-2</v>
      </c>
      <c r="K2222" t="e">
        <f>VLOOKUP(A2222,Channel_xs_widths!$D$2:$E$279,2,FALSE)</f>
        <v>#N/A</v>
      </c>
      <c r="Q2222" s="5"/>
      <c r="R2222" s="3"/>
      <c r="U2222" s="16"/>
      <c r="V2222" s="2"/>
      <c r="W2222" s="5"/>
      <c r="AB2222" s="3"/>
      <c r="AC2222" s="2"/>
      <c r="AD2222" s="2"/>
    </row>
    <row r="2223" spans="1:30">
      <c r="A2223" s="5">
        <v>42464.1872</v>
      </c>
      <c r="B2223" s="3">
        <v>-1438.814087</v>
      </c>
      <c r="F2223" s="2">
        <v>-122.014213</v>
      </c>
      <c r="G2223" s="2">
        <v>36.718068000000002</v>
      </c>
      <c r="H2223" s="3">
        <v>42529.825215999997</v>
      </c>
      <c r="I2223" s="3">
        <v>163.55169699999999</v>
      </c>
      <c r="J2223">
        <v>1.121E-3</v>
      </c>
      <c r="K2223" t="e">
        <f>VLOOKUP(A2223,Channel_xs_widths!$D$2:$E$279,2,FALSE)</f>
        <v>#N/A</v>
      </c>
      <c r="Q2223" s="5"/>
      <c r="R2223" s="3"/>
      <c r="U2223" s="16"/>
      <c r="V2223" s="2"/>
      <c r="W2223" s="5"/>
      <c r="AB2223" s="3"/>
      <c r="AC2223" s="2"/>
      <c r="AD2223" s="2"/>
    </row>
    <row r="2224" spans="1:30">
      <c r="A2224" s="5">
        <v>42464.1872</v>
      </c>
      <c r="B2224" s="3">
        <v>-1438.814087</v>
      </c>
      <c r="F2224" s="2">
        <v>-122.014213</v>
      </c>
      <c r="G2224" s="2">
        <v>36.718068000000002</v>
      </c>
      <c r="H2224" s="3">
        <v>42529.825215999997</v>
      </c>
      <c r="I2224" s="3">
        <v>180</v>
      </c>
      <c r="J2224">
        <v>6.3633999999999996E-2</v>
      </c>
      <c r="K2224" t="e">
        <f>VLOOKUP(A2224,Channel_xs_widths!$D$2:$E$279,2,FALSE)</f>
        <v>#N/A</v>
      </c>
      <c r="Q2224" s="5"/>
      <c r="R2224" s="3"/>
      <c r="U2224" s="16"/>
      <c r="V2224" s="2"/>
      <c r="W2224" s="5"/>
      <c r="AB2224" s="3"/>
      <c r="AC2224" s="2"/>
      <c r="AD2224" s="2"/>
    </row>
    <row r="2225" spans="1:30">
      <c r="A2225" s="5">
        <v>42495.368699999999</v>
      </c>
      <c r="B2225" s="3">
        <v>-1440.798305</v>
      </c>
      <c r="F2225" s="2">
        <v>-122.014118</v>
      </c>
      <c r="G2225" s="2">
        <v>36.717798000000002</v>
      </c>
      <c r="H2225" s="3">
        <v>42561.069852000001</v>
      </c>
      <c r="I2225" s="3">
        <v>163.55159</v>
      </c>
      <c r="J2225">
        <v>4.0065000000000003E-2</v>
      </c>
      <c r="K2225" t="e">
        <f>VLOOKUP(A2225,Channel_xs_widths!$D$2:$E$279,2,FALSE)</f>
        <v>#N/A</v>
      </c>
      <c r="M2225" s="5">
        <f>A2238-A2226</f>
        <v>272.24569999999949</v>
      </c>
      <c r="N2225">
        <f>M2225/M2226</f>
        <v>0.69692151656613566</v>
      </c>
      <c r="Q2225" s="5"/>
      <c r="R2225" s="3"/>
      <c r="U2225" s="16"/>
      <c r="V2225" s="2"/>
      <c r="W2225" s="5"/>
      <c r="AB2225" s="3"/>
      <c r="AC2225" s="2"/>
      <c r="AD2225" s="2"/>
    </row>
    <row r="2226" spans="1:30">
      <c r="A2226" s="5">
        <v>42526.550300000003</v>
      </c>
      <c r="B2226" s="3">
        <v>-1441.312692</v>
      </c>
      <c r="F2226" s="2">
        <v>-122.014022</v>
      </c>
      <c r="G2226" s="2">
        <v>36.717526999999997</v>
      </c>
      <c r="H2226" s="3">
        <v>42592.255668999998</v>
      </c>
      <c r="I2226" s="3">
        <v>163.55148299999999</v>
      </c>
      <c r="J2226">
        <v>2.2734000000000001E-2</v>
      </c>
      <c r="K2226">
        <f>VLOOKUP(A2226,Channel_xs_widths!$D$2:$E$279,2,FALSE)</f>
        <v>684.57680937600003</v>
      </c>
      <c r="M2226" s="5">
        <f>A2244-A2226</f>
        <v>390.64039999999659</v>
      </c>
      <c r="Q2226" s="5"/>
      <c r="R2226" s="3"/>
      <c r="U2226" s="16"/>
      <c r="V2226" s="2"/>
      <c r="W2226" s="5"/>
      <c r="AB2226" s="3"/>
      <c r="AC2226" s="2"/>
      <c r="AD2226" s="2"/>
    </row>
    <row r="2227" spans="1:30">
      <c r="A2227" s="5">
        <v>42536.944199999998</v>
      </c>
      <c r="B2227" s="3">
        <v>-1441.7434900000001</v>
      </c>
      <c r="F2227" s="2">
        <v>-122.01399000000001</v>
      </c>
      <c r="G2227" s="2">
        <v>36.717436999999997</v>
      </c>
      <c r="H2227" s="3">
        <v>42602.658452999996</v>
      </c>
      <c r="I2227" s="3">
        <v>163.551412</v>
      </c>
      <c r="J2227">
        <v>3.6193000000000003E-2</v>
      </c>
      <c r="K2227" t="e">
        <f>VLOOKUP(A2227,Channel_xs_widths!$D$2:$E$279,2,FALSE)</f>
        <v>#N/A</v>
      </c>
      <c r="Q2227" s="5"/>
      <c r="R2227" s="3"/>
      <c r="U2227" s="16"/>
      <c r="V2227" s="2"/>
      <c r="W2227" s="5"/>
      <c r="AB2227" s="3"/>
      <c r="AC2227" s="2"/>
      <c r="AD2227" s="2"/>
    </row>
    <row r="2228" spans="1:30">
      <c r="A2228" s="5">
        <v>42556.999000000003</v>
      </c>
      <c r="B2228" s="3">
        <v>-1442.41472</v>
      </c>
      <c r="F2228" s="2">
        <v>-122.014008</v>
      </c>
      <c r="G2228" s="2">
        <v>36.717256999999996</v>
      </c>
      <c r="H2228" s="3">
        <v>42622.724560000002</v>
      </c>
      <c r="I2228" s="3">
        <v>183.78419099999999</v>
      </c>
      <c r="J2228">
        <v>4.7275999999999999E-2</v>
      </c>
      <c r="K2228" t="e">
        <f>VLOOKUP(A2228,Channel_xs_widths!$D$2:$E$279,2,FALSE)</f>
        <v>#N/A</v>
      </c>
      <c r="Q2228" s="5"/>
      <c r="R2228" s="3"/>
      <c r="U2228" s="16"/>
      <c r="V2228" s="2"/>
      <c r="W2228" s="5"/>
      <c r="AB2228" s="3"/>
      <c r="AC2228" s="2"/>
      <c r="AD2228" s="2"/>
    </row>
    <row r="2229" spans="1:30">
      <c r="A2229" s="5">
        <v>42587.081400000003</v>
      </c>
      <c r="B2229" s="3">
        <v>-1444.1137699999999</v>
      </c>
      <c r="F2229" s="2">
        <v>-122.014033</v>
      </c>
      <c r="G2229" s="2">
        <v>36.716985999999999</v>
      </c>
      <c r="H2229" s="3">
        <v>42652.854816999999</v>
      </c>
      <c r="I2229" s="3">
        <v>183.78422</v>
      </c>
      <c r="J2229">
        <v>5.7617000000000002E-2</v>
      </c>
      <c r="K2229" t="e">
        <f>VLOOKUP(A2229,Channel_xs_widths!$D$2:$E$279,2,FALSE)</f>
        <v>#N/A</v>
      </c>
      <c r="Q2229" s="5"/>
      <c r="R2229" s="3"/>
      <c r="U2229" s="16"/>
      <c r="V2229" s="2"/>
      <c r="W2229" s="5"/>
      <c r="AB2229" s="3"/>
      <c r="AC2229" s="2"/>
      <c r="AD2229" s="2"/>
    </row>
    <row r="2230" spans="1:30">
      <c r="A2230" s="5">
        <v>42617.163699999997</v>
      </c>
      <c r="B2230" s="3">
        <v>-1445.8812069999999</v>
      </c>
      <c r="F2230" s="2">
        <v>-122.014059</v>
      </c>
      <c r="G2230" s="2">
        <v>36.716715999999998</v>
      </c>
      <c r="H2230" s="3">
        <v>42682.989007999997</v>
      </c>
      <c r="I2230" s="3">
        <v>183.784255</v>
      </c>
      <c r="J2230">
        <v>4.2886000000000001E-2</v>
      </c>
      <c r="K2230" t="e">
        <f>VLOOKUP(A2230,Channel_xs_widths!$D$2:$E$279,2,FALSE)</f>
        <v>#N/A</v>
      </c>
      <c r="Q2230" s="5"/>
      <c r="R2230" s="3"/>
      <c r="U2230" s="16"/>
      <c r="V2230" s="2"/>
      <c r="W2230" s="5"/>
      <c r="AB2230" s="3"/>
      <c r="AC2230" s="2"/>
      <c r="AD2230" s="2"/>
    </row>
    <row r="2231" spans="1:30">
      <c r="A2231" s="5">
        <v>42647.245999999999</v>
      </c>
      <c r="B2231" s="3">
        <v>-1446.6939890000001</v>
      </c>
      <c r="E2231" s="16" t="s">
        <v>10</v>
      </c>
      <c r="F2231" s="2">
        <v>-122.01408499999999</v>
      </c>
      <c r="G2231" s="2">
        <v>36.716445999999998</v>
      </c>
      <c r="H2231" s="3">
        <v>42713.082298000001</v>
      </c>
      <c r="I2231" s="3">
        <v>183.784289</v>
      </c>
      <c r="J2231">
        <v>3.8196000000000001E-2</v>
      </c>
      <c r="K2231" t="e">
        <f>VLOOKUP(A2231,Channel_xs_widths!$D$2:$E$279,2,FALSE)</f>
        <v>#N/A</v>
      </c>
      <c r="Q2231" s="5"/>
      <c r="R2231" s="3"/>
      <c r="U2231" s="16"/>
      <c r="V2231" s="2"/>
      <c r="W2231" s="5"/>
      <c r="AB2231" s="3"/>
      <c r="AC2231" s="2"/>
      <c r="AD2231" s="2"/>
    </row>
    <row r="2232" spans="1:30">
      <c r="A2232" s="5">
        <v>42667.300900000002</v>
      </c>
      <c r="B2232" s="3">
        <v>-1447.7962239999999</v>
      </c>
      <c r="F2232" s="2">
        <v>-122.01410199999999</v>
      </c>
      <c r="G2232" s="2">
        <v>36.716265</v>
      </c>
      <c r="H2232" s="3">
        <v>42733.167439999997</v>
      </c>
      <c r="I2232" s="3">
        <v>183.78431800000001</v>
      </c>
      <c r="J2232">
        <v>4.1208000000000002E-2</v>
      </c>
      <c r="K2232" t="e">
        <f>VLOOKUP(A2232,Channel_xs_widths!$D$2:$E$279,2,FALSE)</f>
        <v>#N/A</v>
      </c>
      <c r="Q2232" s="5"/>
      <c r="R2232" s="3"/>
      <c r="U2232" s="16"/>
      <c r="V2232" s="2"/>
      <c r="W2232" s="5"/>
      <c r="AB2232" s="3"/>
      <c r="AC2232" s="2"/>
      <c r="AD2232" s="2"/>
    </row>
    <row r="2233" spans="1:30">
      <c r="A2233" s="5">
        <v>42677.339899999999</v>
      </c>
      <c r="B2233" s="3">
        <v>-1447.934082</v>
      </c>
      <c r="F2233" s="2">
        <v>-122.01409200000001</v>
      </c>
      <c r="G2233" s="2">
        <v>36.716175</v>
      </c>
      <c r="H2233" s="3">
        <v>42743.207385000002</v>
      </c>
      <c r="I2233" s="3">
        <v>174.245484</v>
      </c>
      <c r="J2233">
        <v>2.9399999999999999E-2</v>
      </c>
      <c r="K2233" t="e">
        <f>VLOOKUP(A2233,Channel_xs_widths!$D$2:$E$279,2,FALSE)</f>
        <v>#N/A</v>
      </c>
      <c r="Q2233" s="5"/>
      <c r="R2233" s="3"/>
      <c r="U2233" s="16"/>
      <c r="V2233" s="2"/>
      <c r="W2233" s="5"/>
      <c r="AB2233" s="3"/>
      <c r="AC2233" s="2"/>
      <c r="AD2233" s="2"/>
    </row>
    <row r="2234" spans="1:30">
      <c r="A2234" s="5">
        <v>42707.4568</v>
      </c>
      <c r="B2234" s="3">
        <v>-1448.9768180000001</v>
      </c>
      <c r="F2234" s="2">
        <v>-122.014061</v>
      </c>
      <c r="G2234" s="2">
        <v>36.715904999999999</v>
      </c>
      <c r="H2234" s="3">
        <v>42773.342425000003</v>
      </c>
      <c r="I2234" s="3">
        <v>174.245462</v>
      </c>
      <c r="J2234">
        <v>4.4609999999999997E-2</v>
      </c>
      <c r="K2234" t="e">
        <f>VLOOKUP(A2234,Channel_xs_widths!$D$2:$E$279,2,FALSE)</f>
        <v>#N/A</v>
      </c>
      <c r="Q2234" s="5"/>
      <c r="R2234" s="3"/>
      <c r="U2234" s="16"/>
      <c r="V2234" s="2"/>
      <c r="W2234" s="5"/>
      <c r="AB2234" s="3"/>
      <c r="AC2234" s="2"/>
      <c r="AD2234" s="2"/>
    </row>
    <row r="2235" spans="1:30">
      <c r="A2235" s="5">
        <v>42737.573799999998</v>
      </c>
      <c r="B2235" s="3">
        <v>-1450.6211490000001</v>
      </c>
      <c r="D2235" t="s">
        <v>10</v>
      </c>
      <c r="F2235" s="2">
        <v>-122.014031</v>
      </c>
      <c r="G2235" s="2">
        <v>36.715634999999999</v>
      </c>
      <c r="H2235" s="3">
        <v>42803.504273999999</v>
      </c>
      <c r="I2235" s="3">
        <v>174.245429</v>
      </c>
      <c r="J2235">
        <v>7.5511999999999996E-2</v>
      </c>
      <c r="K2235" t="e">
        <f>VLOOKUP(A2235,Channel_xs_widths!$D$2:$E$279,2,FALSE)</f>
        <v>#N/A</v>
      </c>
      <c r="Q2235" s="5"/>
      <c r="R2235" s="3"/>
      <c r="U2235" s="16"/>
      <c r="V2235" s="2"/>
      <c r="W2235" s="5"/>
      <c r="AB2235" s="3"/>
      <c r="AC2235" s="2"/>
      <c r="AD2235" s="2"/>
    </row>
    <row r="2236" spans="1:30">
      <c r="A2236" s="5">
        <v>42767.690799999997</v>
      </c>
      <c r="B2236" s="3">
        <v>-1453.5251800000001</v>
      </c>
      <c r="F2236" s="2">
        <v>-122.01400099999999</v>
      </c>
      <c r="G2236" s="2">
        <v>36.715364000000001</v>
      </c>
      <c r="H2236" s="3">
        <v>42833.760953999998</v>
      </c>
      <c r="I2236" s="3">
        <v>174.245397</v>
      </c>
      <c r="J2236">
        <v>8.7405999999999998E-2</v>
      </c>
      <c r="K2236" t="e">
        <f>VLOOKUP(A2236,Channel_xs_widths!$D$2:$E$279,2,FALSE)</f>
        <v>#N/A</v>
      </c>
      <c r="Q2236" s="5"/>
      <c r="R2236" s="3"/>
      <c r="U2236" s="16"/>
      <c r="V2236" s="2"/>
      <c r="W2236" s="5"/>
      <c r="AB2236" s="3"/>
      <c r="AC2236" s="2"/>
      <c r="AD2236" s="2"/>
    </row>
    <row r="2237" spans="1:30">
      <c r="A2237" s="5">
        <v>42777.729800000001</v>
      </c>
      <c r="B2237" s="3">
        <v>-1454.131022</v>
      </c>
      <c r="F2237" s="2">
        <v>-122.01399000000001</v>
      </c>
      <c r="G2237" s="2">
        <v>36.715274000000001</v>
      </c>
      <c r="H2237" s="3">
        <v>42843.818216</v>
      </c>
      <c r="I2237" s="3">
        <v>174.245375</v>
      </c>
      <c r="J2237">
        <v>6.2725000000000003E-2</v>
      </c>
      <c r="K2237" t="e">
        <f>VLOOKUP(A2237,Channel_xs_widths!$D$2:$E$279,2,FALSE)</f>
        <v>#N/A</v>
      </c>
      <c r="Q2237" s="5"/>
      <c r="R2237" s="3"/>
      <c r="U2237" s="16"/>
      <c r="V2237" s="2"/>
      <c r="W2237" s="5"/>
      <c r="AB2237" s="3"/>
      <c r="AC2237" s="2"/>
      <c r="AD2237" s="2"/>
    </row>
    <row r="2238" spans="1:30">
      <c r="A2238" s="5">
        <v>42798.796000000002</v>
      </c>
      <c r="B2238" s="3">
        <v>-1455.4762639999999</v>
      </c>
      <c r="C2238" t="s">
        <v>10</v>
      </c>
      <c r="F2238" s="2">
        <v>-122.014065</v>
      </c>
      <c r="G2238" s="2">
        <v>36.715094000000001</v>
      </c>
      <c r="H2238" s="3">
        <v>42864.927324999997</v>
      </c>
      <c r="I2238" s="3">
        <v>197.74790300000001</v>
      </c>
      <c r="J2238">
        <v>6.2142999999999997E-2</v>
      </c>
      <c r="K2238" t="e">
        <f>VLOOKUP(A2238,Channel_xs_widths!$D$2:$E$279,2,FALSE)</f>
        <v>#N/A</v>
      </c>
      <c r="L2238">
        <f>((K2226-K2244)*N2225)+K2244</f>
        <v>604.1550775605873</v>
      </c>
      <c r="Q2238" s="5"/>
      <c r="R2238" s="3"/>
      <c r="U2238" s="16"/>
      <c r="V2238" s="2"/>
      <c r="W2238" s="5"/>
      <c r="AB2238" s="3"/>
      <c r="AC2238" s="2"/>
      <c r="AD2238" s="2"/>
    </row>
    <row r="2239" spans="1:30">
      <c r="A2239" s="5">
        <v>42830.395299999996</v>
      </c>
      <c r="B2239" s="3">
        <v>-1457.4037949999999</v>
      </c>
      <c r="F2239" s="2">
        <v>-122.01417600000001</v>
      </c>
      <c r="G2239" s="2">
        <v>36.714823000000003</v>
      </c>
      <c r="H2239" s="3">
        <v>42896.585367</v>
      </c>
      <c r="I2239" s="3">
        <v>197.74801199999999</v>
      </c>
      <c r="J2239">
        <v>5.7015999999999997E-2</v>
      </c>
      <c r="K2239" t="e">
        <f>VLOOKUP(A2239,Channel_xs_widths!$D$2:$E$279,2,FALSE)</f>
        <v>#N/A</v>
      </c>
      <c r="Q2239" s="5"/>
      <c r="R2239" s="3"/>
      <c r="U2239" s="16"/>
      <c r="V2239" s="2"/>
      <c r="W2239" s="5"/>
      <c r="AB2239" s="3"/>
      <c r="AC2239" s="2"/>
      <c r="AD2239" s="2"/>
    </row>
    <row r="2240" spans="1:30">
      <c r="A2240" s="5">
        <v>42840.928399999997</v>
      </c>
      <c r="B2240" s="3">
        <v>-1457.8784989999999</v>
      </c>
      <c r="F2240" s="2">
        <v>-122.014213</v>
      </c>
      <c r="G2240" s="2">
        <v>36.714733000000003</v>
      </c>
      <c r="H2240" s="3">
        <v>42907.129162999998</v>
      </c>
      <c r="I2240" s="3">
        <v>197.748099</v>
      </c>
      <c r="J2240">
        <v>3.0901999999999999E-2</v>
      </c>
      <c r="K2240" t="e">
        <f>VLOOKUP(A2240,Channel_xs_widths!$D$2:$E$279,2,FALSE)</f>
        <v>#N/A</v>
      </c>
      <c r="Q2240" s="5"/>
      <c r="R2240" s="3"/>
      <c r="U2240" s="16"/>
      <c r="V2240" s="2"/>
      <c r="W2240" s="5"/>
      <c r="AB2240" s="3"/>
      <c r="AC2240" s="2"/>
      <c r="AD2240" s="2"/>
    </row>
    <row r="2241" spans="1:30">
      <c r="A2241" s="5">
        <v>42861.994700000003</v>
      </c>
      <c r="B2241" s="3">
        <v>-1458.3802900000001</v>
      </c>
      <c r="F2241" s="2">
        <v>-122.014287</v>
      </c>
      <c r="G2241" s="2">
        <v>36.714553000000002</v>
      </c>
      <c r="H2241" s="3">
        <v>42928.201351000003</v>
      </c>
      <c r="I2241" s="3">
        <v>197.748165</v>
      </c>
      <c r="J2241">
        <v>2.7425000000000001E-2</v>
      </c>
      <c r="K2241" t="e">
        <f>VLOOKUP(A2241,Channel_xs_widths!$D$2:$E$279,2,FALSE)</f>
        <v>#N/A</v>
      </c>
      <c r="Q2241" s="5"/>
      <c r="R2241" s="3"/>
      <c r="U2241" s="16"/>
      <c r="V2241" s="2"/>
      <c r="W2241" s="5"/>
      <c r="AB2241" s="3"/>
      <c r="AC2241" s="2"/>
      <c r="AD2241" s="2"/>
    </row>
    <row r="2242" spans="1:30">
      <c r="A2242" s="5">
        <v>42872.527800000003</v>
      </c>
      <c r="B2242" s="3">
        <v>-1458.7451169999999</v>
      </c>
      <c r="F2242" s="2">
        <v>-122.014324</v>
      </c>
      <c r="G2242" s="2">
        <v>36.714463000000002</v>
      </c>
      <c r="H2242" s="3">
        <v>42938.740773999998</v>
      </c>
      <c r="I2242" s="3">
        <v>197.74823000000001</v>
      </c>
      <c r="J2242">
        <v>6.9950999999999999E-2</v>
      </c>
      <c r="K2242" t="e">
        <f>VLOOKUP(A2242,Channel_xs_widths!$D$2:$E$279,2,FALSE)</f>
        <v>#N/A</v>
      </c>
      <c r="Q2242" s="5"/>
      <c r="R2242" s="3"/>
      <c r="U2242" s="16"/>
      <c r="V2242" s="2"/>
      <c r="W2242" s="5"/>
      <c r="AB2242" s="3"/>
      <c r="AC2242" s="2"/>
      <c r="AD2242" s="2"/>
    </row>
    <row r="2243" spans="1:30">
      <c r="A2243" s="5">
        <v>42894.859199999999</v>
      </c>
      <c r="B2243" s="3">
        <v>-1460.6791989999999</v>
      </c>
      <c r="F2243" s="2">
        <v>-122.014436</v>
      </c>
      <c r="G2243" s="2">
        <v>36.714283000000002</v>
      </c>
      <c r="H2243" s="3">
        <v>42961.155836999998</v>
      </c>
      <c r="I2243" s="3">
        <v>205.845877</v>
      </c>
      <c r="J2243">
        <v>0.109526</v>
      </c>
      <c r="K2243" t="e">
        <f>VLOOKUP(A2243,Channel_xs_widths!$D$2:$E$279,2,FALSE)</f>
        <v>#N/A</v>
      </c>
      <c r="Q2243" s="5"/>
      <c r="R2243" s="3"/>
      <c r="U2243" s="16"/>
      <c r="V2243" s="2"/>
      <c r="W2243" s="5"/>
      <c r="AB2243" s="3"/>
      <c r="AC2243" s="2"/>
      <c r="AD2243" s="2"/>
    </row>
    <row r="2244" spans="1:30">
      <c r="A2244" s="5">
        <v>42917.190699999999</v>
      </c>
      <c r="B2244" s="3">
        <v>-1463.636882</v>
      </c>
      <c r="F2244" s="2">
        <v>-122.01454699999999</v>
      </c>
      <c r="G2244" s="2">
        <v>36.714101999999997</v>
      </c>
      <c r="H2244" s="3">
        <v>42983.682325000002</v>
      </c>
      <c r="I2244" s="3">
        <v>205.846001</v>
      </c>
      <c r="J2244">
        <v>0.124129</v>
      </c>
      <c r="K2244">
        <f>VLOOKUP(A2244,Channel_xs_widths!$D$2:$E$279,2,FALSE)</f>
        <v>419.22728372099999</v>
      </c>
      <c r="Q2244" s="5"/>
      <c r="R2244" s="3"/>
      <c r="U2244" s="16"/>
      <c r="V2244" s="2"/>
      <c r="W2244" s="5"/>
      <c r="AB2244" s="3"/>
      <c r="AC2244" s="2"/>
      <c r="AD2244" s="2"/>
    </row>
    <row r="2245" spans="1:30">
      <c r="A2245" s="5">
        <v>42928.356399999997</v>
      </c>
      <c r="B2245" s="3">
        <v>-1464.8371790000001</v>
      </c>
      <c r="F2245" s="2">
        <v>-122.01460299999999</v>
      </c>
      <c r="G2245" s="2">
        <v>36.714011999999997</v>
      </c>
      <c r="H2245" s="3">
        <v>42994.912396</v>
      </c>
      <c r="I2245" s="3">
        <v>205.846093</v>
      </c>
      <c r="J2245">
        <v>6.5658999999999995E-2</v>
      </c>
      <c r="K2245" t="e">
        <f>VLOOKUP(A2245,Channel_xs_widths!$D$2:$E$279,2,FALSE)</f>
        <v>#N/A</v>
      </c>
      <c r="Q2245" s="5"/>
      <c r="R2245" s="3"/>
      <c r="U2245" s="16"/>
      <c r="V2245" s="2"/>
      <c r="W2245" s="5"/>
      <c r="AB2245" s="3"/>
      <c r="AC2245" s="2"/>
      <c r="AD2245" s="2"/>
    </row>
    <row r="2246" spans="1:30">
      <c r="A2246" s="5">
        <v>42961.8537</v>
      </c>
      <c r="B2246" s="3">
        <v>-1466.5694169999999</v>
      </c>
      <c r="F2246" s="2">
        <v>-122.01477</v>
      </c>
      <c r="G2246" s="2">
        <v>36.713742000000003</v>
      </c>
      <c r="H2246" s="3">
        <v>43028.454392</v>
      </c>
      <c r="I2246" s="3">
        <v>205.846216</v>
      </c>
      <c r="J2246">
        <v>4.9528000000000003E-2</v>
      </c>
      <c r="K2246" t="e">
        <f>VLOOKUP(A2246,Channel_xs_widths!$D$2:$E$279,2,FALSE)</f>
        <v>#N/A</v>
      </c>
      <c r="Q2246" s="5"/>
      <c r="R2246" s="3"/>
      <c r="U2246" s="16"/>
      <c r="V2246" s="2"/>
      <c r="W2246" s="5"/>
      <c r="AB2246" s="3"/>
      <c r="AC2246" s="2"/>
      <c r="AD2246" s="2"/>
    </row>
    <row r="2247" spans="1:30">
      <c r="A2247" s="5">
        <v>42984.1852</v>
      </c>
      <c r="B2247" s="3">
        <v>-1467.6022539999999</v>
      </c>
      <c r="F2247" s="2">
        <v>-122.014881</v>
      </c>
      <c r="G2247" s="2">
        <v>36.713562000000003</v>
      </c>
      <c r="H2247" s="3">
        <v>43050.809766999999</v>
      </c>
      <c r="I2247" s="3">
        <v>205.84637000000001</v>
      </c>
      <c r="J2247">
        <v>4.1049000000000002E-2</v>
      </c>
      <c r="K2247" t="e">
        <f>VLOOKUP(A2247,Channel_xs_widths!$D$2:$E$279,2,FALSE)</f>
        <v>#N/A</v>
      </c>
      <c r="Q2247" s="5"/>
      <c r="R2247" s="3"/>
      <c r="U2247" s="16"/>
      <c r="V2247" s="2"/>
      <c r="W2247" s="5"/>
      <c r="AB2247" s="3"/>
      <c r="AC2247" s="2"/>
      <c r="AD2247" s="2"/>
    </row>
    <row r="2248" spans="1:30">
      <c r="A2248" s="5">
        <v>42995.350899999998</v>
      </c>
      <c r="B2248" s="3">
        <v>-1467.944438</v>
      </c>
      <c r="F2248" s="2">
        <v>-122.014937</v>
      </c>
      <c r="G2248" s="2">
        <v>36.713472000000003</v>
      </c>
      <c r="H2248" s="3">
        <v>43061.980764</v>
      </c>
      <c r="I2248" s="3">
        <v>205.846462</v>
      </c>
      <c r="J2248">
        <v>9.0360000000000006E-3</v>
      </c>
      <c r="K2248" t="e">
        <f>VLOOKUP(A2248,Channel_xs_widths!$D$2:$E$279,2,FALSE)</f>
        <v>#N/A</v>
      </c>
      <c r="Q2248" s="5"/>
      <c r="R2248" s="3"/>
      <c r="U2248" s="16"/>
      <c r="V2248" s="2"/>
      <c r="W2248" s="5"/>
      <c r="AB2248" s="3"/>
      <c r="AC2248" s="2"/>
      <c r="AD2248" s="2"/>
    </row>
    <row r="2249" spans="1:30">
      <c r="A2249" s="5">
        <v>43006.5167</v>
      </c>
      <c r="B2249" s="3">
        <v>-1467.804036</v>
      </c>
      <c r="F2249" s="2">
        <v>-122.01499200000001</v>
      </c>
      <c r="G2249" s="2">
        <v>36.713380999999998</v>
      </c>
      <c r="H2249" s="3">
        <v>43073.147404000003</v>
      </c>
      <c r="I2249" s="3">
        <v>205.84652399999999</v>
      </c>
      <c r="J2249">
        <v>1.175E-3</v>
      </c>
      <c r="K2249" t="e">
        <f>VLOOKUP(A2249,Channel_xs_widths!$D$2:$E$279,2,FALSE)</f>
        <v>#N/A</v>
      </c>
      <c r="Q2249" s="5"/>
      <c r="R2249" s="3"/>
      <c r="U2249" s="16"/>
      <c r="V2249" s="2"/>
      <c r="W2249" s="5"/>
      <c r="AB2249" s="3"/>
      <c r="AC2249" s="2"/>
      <c r="AD2249" s="2"/>
    </row>
    <row r="2250" spans="1:30">
      <c r="A2250" s="5">
        <v>43026.611799999999</v>
      </c>
      <c r="B2250" s="3">
        <v>-1467.9811769999999</v>
      </c>
      <c r="F2250" s="2">
        <v>-122.01501399999999</v>
      </c>
      <c r="G2250" s="2">
        <v>36.713200999999998</v>
      </c>
      <c r="H2250" s="3">
        <v>43093.243254000001</v>
      </c>
      <c r="I2250" s="3">
        <v>185.089673</v>
      </c>
      <c r="J2250">
        <v>1.6656000000000001E-2</v>
      </c>
      <c r="K2250" t="e">
        <f>VLOOKUP(A2250,Channel_xs_widths!$D$2:$E$279,2,FALSE)</f>
        <v>#N/A</v>
      </c>
      <c r="Q2250" s="5"/>
      <c r="R2250" s="3"/>
      <c r="U2250" s="16"/>
      <c r="V2250" s="2"/>
      <c r="W2250" s="5"/>
      <c r="AB2250" s="3"/>
      <c r="AC2250" s="2"/>
      <c r="AD2250" s="2"/>
    </row>
    <row r="2251" spans="1:30">
      <c r="A2251" s="5">
        <v>43056.754399999998</v>
      </c>
      <c r="B2251" s="3">
        <v>-1468.6408080000001</v>
      </c>
      <c r="F2251" s="2">
        <v>-122.01504799999999</v>
      </c>
      <c r="G2251" s="2">
        <v>36.712930999999998</v>
      </c>
      <c r="H2251" s="3">
        <v>43123.393074</v>
      </c>
      <c r="I2251" s="3">
        <v>185.089709</v>
      </c>
      <c r="J2251">
        <v>5.7422000000000001E-2</v>
      </c>
      <c r="K2251" t="e">
        <f>VLOOKUP(A2251,Channel_xs_widths!$D$2:$E$279,2,FALSE)</f>
        <v>#N/A</v>
      </c>
      <c r="Q2251" s="5"/>
      <c r="R2251" s="3"/>
      <c r="U2251" s="16"/>
      <c r="V2251" s="2"/>
      <c r="W2251" s="5"/>
      <c r="AB2251" s="3"/>
      <c r="AC2251" s="2"/>
      <c r="AD2251" s="2"/>
    </row>
    <row r="2252" spans="1:30">
      <c r="A2252" s="5">
        <v>43086.896999999997</v>
      </c>
      <c r="B2252" s="3">
        <v>-1471.442847</v>
      </c>
      <c r="F2252" s="2">
        <v>-122.015081</v>
      </c>
      <c r="G2252" s="2">
        <v>36.71266</v>
      </c>
      <c r="H2252" s="3">
        <v>43153.665634999998</v>
      </c>
      <c r="I2252" s="3">
        <v>185.089753</v>
      </c>
      <c r="J2252">
        <v>6.2836000000000003E-2</v>
      </c>
      <c r="K2252" t="e">
        <f>VLOOKUP(A2252,Channel_xs_widths!$D$2:$E$279,2,FALSE)</f>
        <v>#N/A</v>
      </c>
      <c r="Q2252" s="5"/>
      <c r="R2252" s="3"/>
      <c r="U2252" s="16"/>
      <c r="V2252" s="2"/>
      <c r="W2252" s="5"/>
      <c r="AB2252" s="3"/>
      <c r="AC2252" s="2"/>
      <c r="AD2252" s="2"/>
    </row>
    <row r="2253" spans="1:30">
      <c r="A2253" s="5">
        <v>43106.991999999998</v>
      </c>
      <c r="B2253" s="3">
        <v>-1471.7975260000001</v>
      </c>
      <c r="F2253" s="2">
        <v>-122.01510399999999</v>
      </c>
      <c r="G2253" s="2">
        <v>36.712479999999999</v>
      </c>
      <c r="H2253" s="3">
        <v>43173.763832999997</v>
      </c>
      <c r="I2253" s="3">
        <v>185.08978999999999</v>
      </c>
      <c r="J2253">
        <v>2.0027E-2</v>
      </c>
      <c r="K2253" t="e">
        <f>VLOOKUP(A2253,Channel_xs_widths!$D$2:$E$279,2,FALSE)</f>
        <v>#N/A</v>
      </c>
      <c r="Q2253" s="5"/>
      <c r="R2253" s="3"/>
      <c r="U2253" s="16"/>
      <c r="V2253" s="2"/>
      <c r="W2253" s="5"/>
      <c r="AB2253" s="3"/>
      <c r="AC2253" s="2"/>
      <c r="AD2253" s="2"/>
    </row>
    <row r="2254" spans="1:30">
      <c r="A2254" s="5">
        <v>43117.964099999997</v>
      </c>
      <c r="B2254" s="3">
        <v>-1472.0650189999999</v>
      </c>
      <c r="F2254" s="2">
        <v>-122.015154</v>
      </c>
      <c r="G2254" s="2">
        <v>36.712389999999999</v>
      </c>
      <c r="H2254" s="3">
        <v>43184.739157000004</v>
      </c>
      <c r="I2254" s="3">
        <v>203.733385</v>
      </c>
      <c r="J2254">
        <v>3.6761000000000002E-2</v>
      </c>
      <c r="K2254">
        <f>VLOOKUP(A2254,Channel_xs_widths!$D$2:$E$279,2,FALSE)</f>
        <v>427.28812372099998</v>
      </c>
      <c r="Q2254" s="5"/>
      <c r="R2254" s="3"/>
      <c r="U2254" s="16"/>
      <c r="V2254" s="2"/>
      <c r="W2254" s="5"/>
      <c r="AB2254" s="3"/>
      <c r="AC2254" s="2"/>
      <c r="AD2254" s="2"/>
    </row>
    <row r="2255" spans="1:30">
      <c r="A2255" s="5">
        <v>43131.130599999997</v>
      </c>
      <c r="B2255" s="3">
        <v>-1472.684888</v>
      </c>
      <c r="F2255" s="2">
        <v>-122.015215</v>
      </c>
      <c r="G2255" s="2">
        <v>36.712282000000002</v>
      </c>
      <c r="H2255" s="3">
        <v>43197.920219</v>
      </c>
      <c r="I2255" s="3">
        <v>203.73344800000001</v>
      </c>
      <c r="J2255">
        <v>6.9884000000000002E-2</v>
      </c>
      <c r="K2255" t="e">
        <f>VLOOKUP(A2255,Channel_xs_widths!$D$2:$E$279,2,FALSE)</f>
        <v>#N/A</v>
      </c>
      <c r="Q2255" s="5"/>
      <c r="R2255" s="3"/>
      <c r="U2255" s="16"/>
      <c r="V2255" s="2"/>
      <c r="W2255" s="5"/>
      <c r="AB2255" s="3"/>
      <c r="AC2255" s="2"/>
      <c r="AD2255" s="2"/>
    </row>
    <row r="2256" spans="1:30">
      <c r="A2256" s="5">
        <v>43150.880299999997</v>
      </c>
      <c r="B2256" s="3">
        <v>-1474.365323</v>
      </c>
      <c r="F2256" s="2">
        <v>-122.015306</v>
      </c>
      <c r="G2256" s="2">
        <v>36.712119999999999</v>
      </c>
      <c r="H2256" s="3">
        <v>43217.741305000003</v>
      </c>
      <c r="I2256" s="3">
        <v>203.73353399999999</v>
      </c>
      <c r="J2256">
        <v>2.3452000000000001E-2</v>
      </c>
      <c r="K2256" t="e">
        <f>VLOOKUP(A2256,Channel_xs_widths!$D$2:$E$279,2,FALSE)</f>
        <v>#N/A</v>
      </c>
      <c r="Q2256" s="5"/>
      <c r="R2256" s="3"/>
      <c r="U2256" s="16"/>
      <c r="V2256" s="2"/>
      <c r="W2256" s="5"/>
      <c r="AB2256" s="3"/>
      <c r="AC2256" s="2"/>
      <c r="AD2256" s="2"/>
    </row>
    <row r="2257" spans="1:30">
      <c r="A2257" s="5">
        <v>43183.796499999997</v>
      </c>
      <c r="B2257" s="3">
        <v>-1473.920022</v>
      </c>
      <c r="F2257" s="2">
        <v>-122.015458</v>
      </c>
      <c r="G2257" s="2">
        <v>36.711849000000001</v>
      </c>
      <c r="H2257" s="3">
        <v>43250.660537999996</v>
      </c>
      <c r="I2257" s="3">
        <v>203.73366999999999</v>
      </c>
      <c r="J2257">
        <v>3.4884999999999999E-2</v>
      </c>
      <c r="K2257" t="e">
        <f>VLOOKUP(A2257,Channel_xs_widths!$D$2:$E$279,2,FALSE)</f>
        <v>#N/A</v>
      </c>
      <c r="Q2257" s="5"/>
      <c r="R2257" s="3"/>
      <c r="U2257" s="16"/>
      <c r="V2257" s="2"/>
      <c r="W2257" s="5"/>
      <c r="AB2257" s="3"/>
      <c r="AC2257" s="2"/>
      <c r="AD2257" s="2"/>
    </row>
    <row r="2258" spans="1:30">
      <c r="A2258" s="5">
        <v>43203.546300000002</v>
      </c>
      <c r="B2258" s="3">
        <v>-1476.2025880000001</v>
      </c>
      <c r="F2258" s="2">
        <v>-122.01554899999999</v>
      </c>
      <c r="G2258" s="2">
        <v>36.711686999999998</v>
      </c>
      <c r="H2258" s="3">
        <v>43270.541744000002</v>
      </c>
      <c r="I2258" s="3">
        <v>203.73380700000001</v>
      </c>
      <c r="J2258">
        <v>9.5106999999999997E-2</v>
      </c>
      <c r="K2258" t="e">
        <f>VLOOKUP(A2258,Channel_xs_widths!$D$2:$E$279,2,FALSE)</f>
        <v>#N/A</v>
      </c>
      <c r="Q2258" s="5"/>
      <c r="R2258" s="3"/>
      <c r="U2258" s="16"/>
      <c r="V2258" s="2"/>
      <c r="W2258" s="5"/>
      <c r="AB2258" s="3"/>
      <c r="AC2258" s="2"/>
      <c r="AD2258" s="2"/>
    </row>
    <row r="2259" spans="1:30">
      <c r="A2259" s="5">
        <v>43216.712800000001</v>
      </c>
      <c r="B2259" s="3">
        <v>-1477.050581</v>
      </c>
      <c r="F2259" s="2">
        <v>-122.015609</v>
      </c>
      <c r="G2259" s="2">
        <v>36.711579</v>
      </c>
      <c r="H2259" s="3">
        <v>43283.735520000002</v>
      </c>
      <c r="I2259" s="3">
        <v>203.733892</v>
      </c>
      <c r="J2259">
        <v>1.487E-2</v>
      </c>
      <c r="K2259" t="e">
        <f>VLOOKUP(A2259,Channel_xs_widths!$D$2:$E$279,2,FALSE)</f>
        <v>#N/A</v>
      </c>
      <c r="Q2259" s="5"/>
      <c r="R2259" s="3"/>
      <c r="U2259" s="16"/>
      <c r="V2259" s="2"/>
      <c r="W2259" s="5"/>
      <c r="AB2259" s="3"/>
      <c r="AC2259" s="2"/>
      <c r="AD2259" s="2"/>
    </row>
    <row r="2260" spans="1:30">
      <c r="A2260" s="5">
        <v>43227.684800000003</v>
      </c>
      <c r="B2260" s="3">
        <v>-1476.5615230000001</v>
      </c>
      <c r="F2260" s="2">
        <v>-122.01566</v>
      </c>
      <c r="G2260" s="2">
        <v>36.711489</v>
      </c>
      <c r="H2260" s="3">
        <v>43294.718497000002</v>
      </c>
      <c r="I2260" s="3">
        <v>203.73395500000001</v>
      </c>
      <c r="J2260">
        <v>2.0802000000000001E-2</v>
      </c>
      <c r="K2260" t="e">
        <f>VLOOKUP(A2260,Channel_xs_widths!$D$2:$E$279,2,FALSE)</f>
        <v>#N/A</v>
      </c>
      <c r="Q2260" s="5"/>
      <c r="R2260" s="3"/>
      <c r="U2260" s="16"/>
      <c r="V2260" s="2"/>
      <c r="W2260" s="5"/>
      <c r="AB2260" s="3"/>
      <c r="AC2260" s="2"/>
      <c r="AD2260" s="2"/>
    </row>
    <row r="2261" spans="1:30">
      <c r="A2261" s="5">
        <v>43251.676099999997</v>
      </c>
      <c r="B2261" s="3">
        <v>-1477.7779</v>
      </c>
      <c r="F2261" s="2">
        <v>-122.01580800000001</v>
      </c>
      <c r="G2261" s="2">
        <v>36.711309</v>
      </c>
      <c r="H2261" s="3">
        <v>43318.740552000003</v>
      </c>
      <c r="I2261" s="3">
        <v>212.952698</v>
      </c>
      <c r="J2261">
        <v>7.1823999999999999E-2</v>
      </c>
      <c r="K2261" t="e">
        <f>VLOOKUP(A2261,Channel_xs_widths!$D$2:$E$279,2,FALSE)</f>
        <v>#N/A</v>
      </c>
      <c r="Q2261" s="5"/>
      <c r="R2261" s="3"/>
      <c r="U2261" s="16"/>
      <c r="V2261" s="2"/>
      <c r="W2261" s="5"/>
      <c r="AB2261" s="3"/>
      <c r="AC2261" s="2"/>
      <c r="AD2261" s="2"/>
    </row>
    <row r="2262" spans="1:30">
      <c r="A2262" s="5">
        <v>43263.671699999999</v>
      </c>
      <c r="B2262" s="3">
        <v>-1479.14624</v>
      </c>
      <c r="F2262" s="2">
        <v>-122.015883</v>
      </c>
      <c r="G2262" s="2">
        <v>36.711218000000002</v>
      </c>
      <c r="H2262" s="3">
        <v>43330.813969000003</v>
      </c>
      <c r="I2262" s="3">
        <v>212.95281299999999</v>
      </c>
      <c r="J2262">
        <v>9.9659999999999999E-2</v>
      </c>
      <c r="K2262" t="e">
        <f>VLOOKUP(A2262,Channel_xs_widths!$D$2:$E$279,2,FALSE)</f>
        <v>#N/A</v>
      </c>
      <c r="Q2262" s="5"/>
      <c r="R2262" s="3"/>
      <c r="U2262" s="16"/>
      <c r="V2262" s="2"/>
      <c r="W2262" s="5"/>
      <c r="AB2262" s="3"/>
      <c r="AC2262" s="2"/>
      <c r="AD2262" s="2"/>
    </row>
    <row r="2263" spans="1:30">
      <c r="A2263" s="5">
        <v>43287.663</v>
      </c>
      <c r="B2263" s="3">
        <v>-1481.364366</v>
      </c>
      <c r="F2263" s="2">
        <v>-122.016031</v>
      </c>
      <c r="G2263" s="2">
        <v>36.711038000000002</v>
      </c>
      <c r="H2263" s="3">
        <v>43354.907552999997</v>
      </c>
      <c r="I2263" s="3">
        <v>212.95292800000001</v>
      </c>
      <c r="J2263">
        <v>3.1026999999999999E-2</v>
      </c>
      <c r="K2263" t="e">
        <f>VLOOKUP(A2263,Channel_xs_widths!$D$2:$E$279,2,FALSE)</f>
        <v>#N/A</v>
      </c>
      <c r="Q2263" s="5"/>
      <c r="R2263" s="3"/>
      <c r="U2263" s="16"/>
      <c r="V2263" s="2"/>
      <c r="W2263" s="5"/>
      <c r="AB2263" s="3"/>
      <c r="AC2263" s="2"/>
      <c r="AD2263" s="2"/>
    </row>
    <row r="2264" spans="1:30">
      <c r="A2264" s="5">
        <v>43317.652099999999</v>
      </c>
      <c r="B2264" s="3">
        <v>-1480.8210859999999</v>
      </c>
      <c r="F2264" s="2">
        <v>-122.016217</v>
      </c>
      <c r="G2264" s="2">
        <v>36.710813000000002</v>
      </c>
      <c r="H2264" s="3">
        <v>43384.901575000004</v>
      </c>
      <c r="I2264" s="3">
        <v>212.953101</v>
      </c>
      <c r="J2264">
        <v>1.9609000000000001E-2</v>
      </c>
      <c r="K2264">
        <f>VLOOKUP(A2264,Channel_xs_widths!$D$2:$E$279,2,FALSE)</f>
        <v>444.49311234599998</v>
      </c>
      <c r="Q2264" s="5"/>
      <c r="R2264" s="3"/>
      <c r="U2264" s="16"/>
      <c r="V2264" s="2"/>
      <c r="W2264" s="5"/>
      <c r="AB2264" s="3"/>
      <c r="AC2264" s="2"/>
      <c r="AD2264" s="2"/>
    </row>
    <row r="2265" spans="1:30">
      <c r="A2265" s="5">
        <v>43323.649899999997</v>
      </c>
      <c r="B2265" s="3">
        <v>-1480.6586910000001</v>
      </c>
      <c r="F2265" s="2">
        <v>-122.016254</v>
      </c>
      <c r="G2265" s="2">
        <v>36.710768000000002</v>
      </c>
      <c r="H2265" s="3">
        <v>43390.901596000003</v>
      </c>
      <c r="I2265" s="3">
        <v>212.953216</v>
      </c>
      <c r="J2265">
        <v>4.5193999999999998E-2</v>
      </c>
      <c r="K2265" t="e">
        <f>VLOOKUP(A2265,Channel_xs_widths!$D$2:$E$279,2,FALSE)</f>
        <v>#N/A</v>
      </c>
      <c r="Q2265" s="5"/>
      <c r="R2265" s="3"/>
      <c r="U2265" s="16"/>
      <c r="V2265" s="2"/>
      <c r="W2265" s="5"/>
      <c r="AB2265" s="3"/>
      <c r="AC2265" s="2"/>
      <c r="AD2265" s="2"/>
    </row>
    <row r="2266" spans="1:30">
      <c r="A2266" s="5">
        <v>43335.645499999999</v>
      </c>
      <c r="B2266" s="3">
        <v>-1481.6342770000001</v>
      </c>
      <c r="F2266" s="2">
        <v>-122.016328</v>
      </c>
      <c r="G2266" s="2">
        <v>36.710678000000001</v>
      </c>
      <c r="H2266" s="3">
        <v>43402.936850999999</v>
      </c>
      <c r="I2266" s="3">
        <v>212.95327399999999</v>
      </c>
      <c r="J2266">
        <v>8.9773000000000006E-2</v>
      </c>
      <c r="K2266" t="e">
        <f>VLOOKUP(A2266,Channel_xs_widths!$D$2:$E$279,2,FALSE)</f>
        <v>#N/A</v>
      </c>
      <c r="Q2266" s="5"/>
      <c r="R2266" s="3"/>
      <c r="U2266" s="16"/>
      <c r="V2266" s="2"/>
      <c r="W2266" s="5"/>
      <c r="AB2266" s="3"/>
      <c r="AC2266" s="2"/>
      <c r="AD2266" s="2"/>
    </row>
    <row r="2267" spans="1:30">
      <c r="A2267" s="5">
        <v>43359.636899999998</v>
      </c>
      <c r="B2267" s="3">
        <v>-1483.8893639999999</v>
      </c>
      <c r="F2267" s="2">
        <v>-122.016476</v>
      </c>
      <c r="G2267" s="2">
        <v>36.710498000000001</v>
      </c>
      <c r="H2267" s="3">
        <v>43427.033912999999</v>
      </c>
      <c r="I2267" s="3">
        <v>212.95338899999999</v>
      </c>
      <c r="J2267">
        <v>6.5454999999999999E-2</v>
      </c>
      <c r="K2267" t="e">
        <f>VLOOKUP(A2267,Channel_xs_widths!$D$2:$E$279,2,FALSE)</f>
        <v>#N/A</v>
      </c>
      <c r="Q2267" s="5"/>
      <c r="R2267" s="3"/>
      <c r="U2267" s="16"/>
      <c r="V2267" s="2"/>
      <c r="W2267" s="5"/>
      <c r="AB2267" s="3"/>
      <c r="AC2267" s="2"/>
      <c r="AD2267" s="2"/>
    </row>
    <row r="2268" spans="1:30">
      <c r="A2268" s="5">
        <v>43371.6325</v>
      </c>
      <c r="B2268" s="3">
        <v>-1483.989787</v>
      </c>
      <c r="F2268" s="2">
        <v>-122.01655100000001</v>
      </c>
      <c r="G2268" s="2">
        <v>36.710406999999996</v>
      </c>
      <c r="H2268" s="3">
        <v>43439.029994999997</v>
      </c>
      <c r="I2268" s="3">
        <v>212.95350400000001</v>
      </c>
      <c r="J2268">
        <v>4.7395E-2</v>
      </c>
      <c r="K2268" t="e">
        <f>VLOOKUP(A2268,Channel_xs_widths!$D$2:$E$279,2,FALSE)</f>
        <v>#N/A</v>
      </c>
      <c r="Q2268" s="5"/>
      <c r="R2268" s="3"/>
      <c r="U2268" s="16"/>
      <c r="V2268" s="2"/>
      <c r="W2268" s="5"/>
      <c r="AB2268" s="3"/>
      <c r="AC2268" s="2"/>
      <c r="AD2268" s="2"/>
    </row>
    <row r="2269" spans="1:30">
      <c r="A2269" s="5">
        <v>43395.623899999999</v>
      </c>
      <c r="B2269" s="3">
        <v>-1485.5949840000001</v>
      </c>
      <c r="F2269" s="2">
        <v>-122.016699</v>
      </c>
      <c r="G2269" s="2">
        <v>36.710227000000003</v>
      </c>
      <c r="H2269" s="3">
        <v>43463.074969000001</v>
      </c>
      <c r="I2269" s="3">
        <v>212.95362</v>
      </c>
      <c r="J2269">
        <v>6.7331000000000002E-2</v>
      </c>
      <c r="K2269" t="e">
        <f>VLOOKUP(A2269,Channel_xs_widths!$D$2:$E$279,2,FALSE)</f>
        <v>#N/A</v>
      </c>
      <c r="Q2269" s="5"/>
      <c r="R2269" s="3"/>
      <c r="U2269" s="16"/>
      <c r="V2269" s="2"/>
      <c r="W2269" s="5"/>
      <c r="AB2269" s="3"/>
      <c r="AC2269" s="2"/>
      <c r="AD2269" s="2"/>
    </row>
    <row r="2270" spans="1:30">
      <c r="A2270" s="5">
        <v>43425.612999999998</v>
      </c>
      <c r="B2270" s="3">
        <v>-1487.6243689999999</v>
      </c>
      <c r="F2270" s="2">
        <v>-122.016884</v>
      </c>
      <c r="G2270" s="2">
        <v>36.710002000000003</v>
      </c>
      <c r="H2270" s="3">
        <v>43493.132746000003</v>
      </c>
      <c r="I2270" s="3">
        <v>212.95379199999999</v>
      </c>
      <c r="J2270">
        <v>4.4513999999999998E-2</v>
      </c>
      <c r="K2270" t="e">
        <f>VLOOKUP(A2270,Channel_xs_widths!$D$2:$E$279,2,FALSE)</f>
        <v>#N/A</v>
      </c>
      <c r="Q2270" s="5"/>
      <c r="R2270" s="3"/>
      <c r="U2270" s="16"/>
      <c r="V2270" s="2"/>
      <c r="W2270" s="5"/>
      <c r="AB2270" s="3"/>
      <c r="AC2270" s="2"/>
      <c r="AD2270" s="2"/>
    </row>
    <row r="2271" spans="1:30">
      <c r="A2271" s="5">
        <v>43431.6109</v>
      </c>
      <c r="B2271" s="3">
        <v>-1487.196913</v>
      </c>
      <c r="F2271" s="2">
        <v>-122.01692199999999</v>
      </c>
      <c r="G2271" s="2">
        <v>36.709957000000003</v>
      </c>
      <c r="H2271" s="3">
        <v>43499.145799999998</v>
      </c>
      <c r="I2271" s="3">
        <v>212.95390800000001</v>
      </c>
      <c r="J2271">
        <v>3.0863999999999999E-2</v>
      </c>
      <c r="K2271" t="e">
        <f>VLOOKUP(A2271,Channel_xs_widths!$D$2:$E$279,2,FALSE)</f>
        <v>#N/A</v>
      </c>
      <c r="Q2271" s="5"/>
      <c r="R2271" s="3"/>
      <c r="U2271" s="16"/>
      <c r="V2271" s="2"/>
      <c r="W2271" s="5"/>
      <c r="AB2271" s="3"/>
      <c r="AC2271" s="2"/>
      <c r="AD2271" s="2"/>
    </row>
    <row r="2272" spans="1:30">
      <c r="A2272" s="5">
        <v>43443.606599999999</v>
      </c>
      <c r="B2272" s="3">
        <v>-1487.0690099999999</v>
      </c>
      <c r="F2272" s="2">
        <v>-122.01699600000001</v>
      </c>
      <c r="G2272" s="2">
        <v>36.709867000000003</v>
      </c>
      <c r="H2272" s="3">
        <v>43511.142166999998</v>
      </c>
      <c r="I2272" s="3">
        <v>212.95396500000001</v>
      </c>
      <c r="J2272">
        <v>5.3627000000000001E-2</v>
      </c>
      <c r="K2272" t="e">
        <f>VLOOKUP(A2272,Channel_xs_widths!$D$2:$E$279,2,FALSE)</f>
        <v>#N/A</v>
      </c>
      <c r="Q2272" s="5"/>
      <c r="R2272" s="3"/>
      <c r="U2272" s="16"/>
      <c r="V2272" s="2"/>
      <c r="W2272" s="5"/>
      <c r="AB2272" s="3"/>
      <c r="AC2272" s="2"/>
      <c r="AD2272" s="2"/>
    </row>
    <row r="2273" spans="1:30">
      <c r="A2273" s="5">
        <v>43463.661399999997</v>
      </c>
      <c r="B2273" s="3">
        <v>-1488.9156869999999</v>
      </c>
      <c r="F2273" s="2">
        <v>-122.01701300000001</v>
      </c>
      <c r="G2273" s="2">
        <v>36.709685999999998</v>
      </c>
      <c r="H2273" s="3">
        <v>43531.281862000003</v>
      </c>
      <c r="I2273" s="3">
        <v>183.78652600000001</v>
      </c>
      <c r="J2273">
        <v>4.6474000000000001E-2</v>
      </c>
      <c r="K2273" t="e">
        <f>VLOOKUP(A2273,Channel_xs_widths!$D$2:$E$279,2,FALSE)</f>
        <v>#N/A</v>
      </c>
      <c r="Q2273" s="5"/>
      <c r="R2273" s="3"/>
      <c r="U2273" s="16"/>
      <c r="V2273" s="2"/>
      <c r="W2273" s="5"/>
      <c r="AB2273" s="3"/>
      <c r="AC2273" s="2"/>
      <c r="AD2273" s="2"/>
    </row>
    <row r="2274" spans="1:30">
      <c r="A2274" s="5">
        <v>43493.743699999999</v>
      </c>
      <c r="B2274" s="3">
        <v>-1489.399085</v>
      </c>
      <c r="F2274" s="2">
        <v>-122.017039</v>
      </c>
      <c r="G2274" s="2">
        <v>36.709415999999997</v>
      </c>
      <c r="H2274" s="3">
        <v>43561.368022000002</v>
      </c>
      <c r="I2274" s="3">
        <v>183.786554</v>
      </c>
      <c r="J2274">
        <v>6.3493999999999995E-2</v>
      </c>
      <c r="K2274" t="e">
        <f>VLOOKUP(A2274,Channel_xs_widths!$D$2:$E$279,2,FALSE)</f>
        <v>#N/A</v>
      </c>
      <c r="Q2274" s="5"/>
      <c r="R2274" s="3"/>
      <c r="U2274" s="16"/>
      <c r="V2274" s="2"/>
      <c r="W2274" s="5"/>
      <c r="AB2274" s="3"/>
      <c r="AC2274" s="2"/>
      <c r="AD2274" s="2"/>
    </row>
    <row r="2275" spans="1:30">
      <c r="A2275" s="5">
        <v>43523.826000000001</v>
      </c>
      <c r="B2275" s="3">
        <v>-1492.7357460000001</v>
      </c>
      <c r="F2275" s="2">
        <v>-122.017064</v>
      </c>
      <c r="G2275" s="2">
        <v>36.709145999999997</v>
      </c>
      <c r="H2275" s="3">
        <v>43591.634779</v>
      </c>
      <c r="I2275" s="3">
        <v>183.78658899999999</v>
      </c>
      <c r="J2275">
        <v>9.0548000000000003E-2</v>
      </c>
      <c r="K2275">
        <f>VLOOKUP(A2275,Channel_xs_widths!$D$2:$E$279,2,FALSE)</f>
        <v>430.32193559000001</v>
      </c>
      <c r="Q2275" s="5"/>
      <c r="R2275" s="3"/>
      <c r="U2275" s="16"/>
      <c r="V2275" s="2"/>
      <c r="W2275" s="5"/>
      <c r="AB2275" s="3"/>
      <c r="AC2275" s="2"/>
      <c r="AD2275" s="2"/>
    </row>
    <row r="2276" spans="1:30">
      <c r="A2276" s="5">
        <v>43553.908300000003</v>
      </c>
      <c r="B2276" s="3">
        <v>-1494.8468580000001</v>
      </c>
      <c r="F2276" s="2">
        <v>-122.01709</v>
      </c>
      <c r="G2276" s="2">
        <v>36.708874999999999</v>
      </c>
      <c r="H2276" s="3">
        <v>43621.791039999996</v>
      </c>
      <c r="I2276" s="3">
        <v>183.78662299999999</v>
      </c>
      <c r="J2276">
        <v>6.2182000000000001E-2</v>
      </c>
      <c r="K2276" t="e">
        <f>VLOOKUP(A2276,Channel_xs_widths!$D$2:$E$279,2,FALSE)</f>
        <v>#N/A</v>
      </c>
      <c r="Q2276" s="5"/>
      <c r="R2276" s="3"/>
      <c r="U2276" s="16"/>
      <c r="V2276" s="2"/>
      <c r="W2276" s="5"/>
      <c r="AB2276" s="3"/>
      <c r="AC2276" s="2"/>
      <c r="AD2276" s="2"/>
    </row>
    <row r="2277" spans="1:30">
      <c r="A2277" s="5">
        <v>43573.963100000001</v>
      </c>
      <c r="B2277" s="3">
        <v>-1495.853353</v>
      </c>
      <c r="F2277" s="2">
        <v>-122.017107</v>
      </c>
      <c r="G2277" s="2">
        <v>36.708694999999999</v>
      </c>
      <c r="H2277" s="3">
        <v>43641.87113</v>
      </c>
      <c r="I2277" s="3">
        <v>183.786652</v>
      </c>
      <c r="J2277">
        <v>4.0300999999999997E-2</v>
      </c>
      <c r="K2277" t="e">
        <f>VLOOKUP(A2277,Channel_xs_widths!$D$2:$E$279,2,FALSE)</f>
        <v>#N/A</v>
      </c>
      <c r="Q2277" s="5"/>
      <c r="R2277" s="3"/>
      <c r="U2277" s="16"/>
      <c r="V2277" s="2"/>
      <c r="W2277" s="5"/>
      <c r="AB2277" s="3"/>
      <c r="AC2277" s="2"/>
      <c r="AD2277" s="2"/>
    </row>
    <row r="2278" spans="1:30">
      <c r="A2278" s="5">
        <v>43584.265599999999</v>
      </c>
      <c r="B2278" s="3">
        <v>-1496.0702819999999</v>
      </c>
      <c r="F2278" s="2">
        <v>-122.017135</v>
      </c>
      <c r="G2278" s="2">
        <v>36.708604999999999</v>
      </c>
      <c r="H2278" s="3">
        <v>43652.175961000001</v>
      </c>
      <c r="I2278" s="3">
        <v>193.373347</v>
      </c>
      <c r="J2278">
        <v>9.7392999999999993E-2</v>
      </c>
      <c r="K2278" t="e">
        <f>VLOOKUP(A2278,Channel_xs_widths!$D$2:$E$279,2,FALSE)</f>
        <v>#N/A</v>
      </c>
      <c r="Q2278" s="5"/>
      <c r="R2278" s="3"/>
      <c r="U2278" s="16"/>
      <c r="V2278" s="2"/>
      <c r="W2278" s="5"/>
      <c r="AB2278" s="3"/>
      <c r="AC2278" s="2"/>
      <c r="AD2278" s="2"/>
    </row>
    <row r="2279" spans="1:30">
      <c r="A2279" s="5">
        <v>43615.173300000002</v>
      </c>
      <c r="B2279" s="3">
        <v>-1499.866943</v>
      </c>
      <c r="F2279" s="2">
        <v>-122.017218</v>
      </c>
      <c r="G2279" s="2">
        <v>36.708334999999998</v>
      </c>
      <c r="H2279" s="3">
        <v>43683.315921000001</v>
      </c>
      <c r="I2279" s="3">
        <v>193.37341499999999</v>
      </c>
      <c r="J2279">
        <v>0.122839</v>
      </c>
      <c r="K2279" t="e">
        <f>VLOOKUP(A2279,Channel_xs_widths!$D$2:$E$279,2,FALSE)</f>
        <v>#N/A</v>
      </c>
      <c r="Q2279" s="5"/>
      <c r="R2279" s="3"/>
      <c r="U2279" s="16"/>
      <c r="V2279" s="2"/>
      <c r="W2279" s="5"/>
      <c r="AB2279" s="3"/>
      <c r="AC2279" s="2"/>
      <c r="AD2279" s="2"/>
    </row>
    <row r="2280" spans="1:30">
      <c r="A2280" s="5">
        <v>43615.173300000002</v>
      </c>
      <c r="B2280" s="3">
        <v>-1499.866943</v>
      </c>
      <c r="F2280" s="2">
        <v>-122.017218</v>
      </c>
      <c r="G2280" s="2">
        <v>36.708334999999998</v>
      </c>
      <c r="H2280" s="3">
        <v>43683.315921000001</v>
      </c>
      <c r="I2280" s="3">
        <v>180</v>
      </c>
      <c r="J2280">
        <v>4.3480999999999999E-2</v>
      </c>
      <c r="K2280" t="e">
        <f>VLOOKUP(A2280,Channel_xs_widths!$D$2:$E$279,2,FALSE)</f>
        <v>#N/A</v>
      </c>
      <c r="Q2280" s="5"/>
      <c r="R2280" s="3"/>
      <c r="U2280" s="16"/>
      <c r="V2280" s="2"/>
      <c r="W2280" s="5"/>
      <c r="AB2280" s="3"/>
      <c r="AC2280" s="2"/>
      <c r="AD2280" s="2"/>
    </row>
    <row r="2281" spans="1:30">
      <c r="A2281" s="5">
        <v>43646.080900000001</v>
      </c>
      <c r="B2281" s="3">
        <v>-1501.2108459999999</v>
      </c>
      <c r="F2281" s="2">
        <v>-122.017302</v>
      </c>
      <c r="G2281" s="2">
        <v>36.708064</v>
      </c>
      <c r="H2281" s="3">
        <v>43714.252774</v>
      </c>
      <c r="I2281" s="3">
        <v>193.373516</v>
      </c>
      <c r="J2281">
        <v>2.9425E-2</v>
      </c>
      <c r="K2281" t="e">
        <f>VLOOKUP(A2281,Channel_xs_widths!$D$2:$E$279,2,FALSE)</f>
        <v>#N/A</v>
      </c>
      <c r="Q2281" s="5"/>
      <c r="R2281" s="3"/>
      <c r="U2281" s="16"/>
      <c r="V2281" s="2"/>
      <c r="W2281" s="5"/>
      <c r="AB2281" s="3"/>
      <c r="AC2281" s="2"/>
      <c r="AD2281" s="2"/>
    </row>
    <row r="2282" spans="1:30">
      <c r="A2282" s="5">
        <v>43676.988599999997</v>
      </c>
      <c r="B2282" s="3">
        <v>-1501.6858520000001</v>
      </c>
      <c r="F2282" s="2">
        <v>-122.017385</v>
      </c>
      <c r="G2282" s="2">
        <v>36.707794</v>
      </c>
      <c r="H2282" s="3">
        <v>43745.164078000002</v>
      </c>
      <c r="I2282" s="3">
        <v>193.373617</v>
      </c>
      <c r="J2282">
        <v>1.3967E-2</v>
      </c>
      <c r="K2282" t="e">
        <f>VLOOKUP(A2282,Channel_xs_widths!$D$2:$E$279,2,FALSE)</f>
        <v>#N/A</v>
      </c>
      <c r="Q2282" s="5"/>
      <c r="R2282" s="3"/>
      <c r="U2282" s="16"/>
      <c r="V2282" s="2"/>
      <c r="W2282" s="5"/>
      <c r="AB2282" s="3"/>
      <c r="AC2282" s="2"/>
      <c r="AD2282" s="2"/>
    </row>
    <row r="2283" spans="1:30">
      <c r="A2283" s="5">
        <v>43697.593699999998</v>
      </c>
      <c r="B2283" s="3">
        <v>-1501.930339</v>
      </c>
      <c r="F2283" s="2">
        <v>-122.01744100000001</v>
      </c>
      <c r="G2283" s="2">
        <v>36.707614</v>
      </c>
      <c r="H2283" s="3">
        <v>43765.770633</v>
      </c>
      <c r="I2283" s="3">
        <v>193.37370100000001</v>
      </c>
      <c r="J2283">
        <v>2.8205000000000001E-2</v>
      </c>
      <c r="K2283" t="e">
        <f>VLOOKUP(A2283,Channel_xs_widths!$D$2:$E$279,2,FALSE)</f>
        <v>#N/A</v>
      </c>
      <c r="Q2283" s="5"/>
      <c r="R2283" s="3"/>
      <c r="U2283" s="16"/>
      <c r="V2283" s="2"/>
      <c r="W2283" s="5"/>
      <c r="AB2283" s="3"/>
      <c r="AC2283" s="2"/>
      <c r="AD2283" s="2"/>
    </row>
    <row r="2284" spans="1:30">
      <c r="A2284" s="5">
        <v>43707.8963</v>
      </c>
      <c r="B2284" s="3">
        <v>-1502.5576169999999</v>
      </c>
      <c r="F2284" s="2">
        <v>-122.01746900000001</v>
      </c>
      <c r="G2284" s="2">
        <v>36.707523000000002</v>
      </c>
      <c r="H2284" s="3">
        <v>43776.092264999999</v>
      </c>
      <c r="I2284" s="3">
        <v>193.373752</v>
      </c>
      <c r="J2284">
        <v>5.6318E-2</v>
      </c>
      <c r="K2284">
        <f>VLOOKUP(A2284,Channel_xs_widths!$D$2:$E$279,2,FALSE)</f>
        <v>432.46140274499999</v>
      </c>
      <c r="Q2284" s="5"/>
      <c r="R2284" s="3"/>
      <c r="U2284" s="16"/>
      <c r="V2284" s="2"/>
      <c r="W2284" s="5"/>
      <c r="AB2284" s="3"/>
      <c r="AC2284" s="2"/>
      <c r="AD2284" s="2"/>
    </row>
    <row r="2285" spans="1:30">
      <c r="A2285" s="5">
        <v>43738.803899999999</v>
      </c>
      <c r="B2285" s="3">
        <v>-1504.251221</v>
      </c>
      <c r="F2285" s="2">
        <v>-122.01755199999999</v>
      </c>
      <c r="G2285" s="2">
        <v>36.707253000000001</v>
      </c>
      <c r="H2285" s="3">
        <v>43807.046294</v>
      </c>
      <c r="I2285" s="3">
        <v>193.373819</v>
      </c>
      <c r="J2285">
        <v>5.4795999999999997E-2</v>
      </c>
      <c r="K2285" t="e">
        <f>VLOOKUP(A2285,Channel_xs_widths!$D$2:$E$279,2,FALSE)</f>
        <v>#N/A</v>
      </c>
      <c r="Q2285" s="5"/>
      <c r="R2285" s="3"/>
      <c r="U2285" s="16"/>
      <c r="V2285" s="2"/>
      <c r="W2285" s="5"/>
      <c r="AB2285" s="3"/>
      <c r="AC2285" s="2"/>
      <c r="AD2285" s="2"/>
    </row>
    <row r="2286" spans="1:30">
      <c r="A2286" s="5">
        <v>43738.803899999999</v>
      </c>
      <c r="B2286" s="3">
        <v>-1504.251221</v>
      </c>
      <c r="F2286" s="2">
        <v>-122.01755199999999</v>
      </c>
      <c r="G2286" s="2">
        <v>36.707253000000001</v>
      </c>
      <c r="H2286" s="3">
        <v>43807.046294</v>
      </c>
      <c r="I2286" s="3">
        <v>237.81320600000001</v>
      </c>
      <c r="J2286">
        <v>4.1531999999999999E-2</v>
      </c>
      <c r="K2286" t="e">
        <f>VLOOKUP(A2286,Channel_xs_widths!$D$2:$E$279,2,FALSE)</f>
        <v>#N/A</v>
      </c>
      <c r="Q2286" s="5"/>
      <c r="R2286" s="3"/>
      <c r="U2286" s="16"/>
      <c r="V2286" s="2"/>
      <c r="W2286" s="5"/>
      <c r="AB2286" s="3"/>
      <c r="AC2286" s="2"/>
      <c r="AD2286" s="2"/>
    </row>
    <row r="2287" spans="1:30">
      <c r="A2287" s="5">
        <v>43769.711600000002</v>
      </c>
      <c r="B2287" s="3">
        <v>-1505.5348819999999</v>
      </c>
      <c r="F2287" s="2">
        <v>-122.017636</v>
      </c>
      <c r="G2287" s="2">
        <v>36.706983000000001</v>
      </c>
      <c r="H2287" s="3">
        <v>43837.980605999997</v>
      </c>
      <c r="I2287" s="3">
        <v>193.373921</v>
      </c>
      <c r="J2287">
        <v>3.0605E-2</v>
      </c>
      <c r="K2287" t="e">
        <f>VLOOKUP(A2287,Channel_xs_widths!$D$2:$E$279,2,FALSE)</f>
        <v>#N/A</v>
      </c>
      <c r="Q2287" s="5"/>
      <c r="R2287" s="3"/>
      <c r="U2287" s="16"/>
      <c r="V2287" s="2"/>
      <c r="W2287" s="5"/>
      <c r="AB2287" s="3"/>
      <c r="AC2287" s="2"/>
      <c r="AD2287" s="2"/>
    </row>
    <row r="2288" spans="1:30">
      <c r="A2288" s="5">
        <v>43800.619299999998</v>
      </c>
      <c r="B2288" s="3">
        <v>-1506.1430660000001</v>
      </c>
      <c r="F2288" s="2">
        <v>-122.017719</v>
      </c>
      <c r="G2288" s="2">
        <v>36.706712000000003</v>
      </c>
      <c r="H2288" s="3">
        <v>43868.894261000001</v>
      </c>
      <c r="I2288" s="3">
        <v>193.374022</v>
      </c>
      <c r="J2288">
        <v>2.5349E-2</v>
      </c>
      <c r="K2288" t="e">
        <f>VLOOKUP(A2288,Channel_xs_widths!$D$2:$E$279,2,FALSE)</f>
        <v>#N/A</v>
      </c>
      <c r="Q2288" s="5"/>
      <c r="R2288" s="3"/>
      <c r="U2288" s="16"/>
      <c r="V2288" s="2"/>
      <c r="W2288" s="5"/>
      <c r="AB2288" s="3"/>
      <c r="AC2288" s="2"/>
      <c r="AD2288" s="2"/>
    </row>
    <row r="2289" spans="1:30">
      <c r="A2289" s="5">
        <v>43821.224399999999</v>
      </c>
      <c r="B2289" s="3">
        <v>-1506.8406580000001</v>
      </c>
      <c r="F2289" s="2">
        <v>-122.017775</v>
      </c>
      <c r="G2289" s="2">
        <v>36.706532000000003</v>
      </c>
      <c r="H2289" s="3">
        <v>43889.511183000002</v>
      </c>
      <c r="I2289" s="3">
        <v>193.37410600000001</v>
      </c>
      <c r="J2289">
        <v>5.3330000000000002E-2</v>
      </c>
      <c r="K2289" t="e">
        <f>VLOOKUP(A2289,Channel_xs_widths!$D$2:$E$279,2,FALSE)</f>
        <v>#N/A</v>
      </c>
      <c r="Q2289" s="5"/>
      <c r="R2289" s="3"/>
      <c r="U2289" s="16"/>
      <c r="V2289" s="2"/>
      <c r="W2289" s="5"/>
      <c r="AB2289" s="3"/>
      <c r="AC2289" s="2"/>
      <c r="AD2289" s="2"/>
    </row>
    <row r="2290" spans="1:30">
      <c r="A2290" s="5">
        <v>43831.984499999999</v>
      </c>
      <c r="B2290" s="3">
        <v>-1507.815771</v>
      </c>
      <c r="F2290" s="2">
        <v>-122.017819</v>
      </c>
      <c r="G2290" s="2">
        <v>36.706442000000003</v>
      </c>
      <c r="H2290" s="3">
        <v>43900.315443</v>
      </c>
      <c r="I2290" s="3">
        <v>201.10438199999999</v>
      </c>
      <c r="J2290">
        <v>7.9842999999999997E-2</v>
      </c>
      <c r="K2290" t="e">
        <f>VLOOKUP(A2290,Channel_xs_widths!$D$2:$E$279,2,FALSE)</f>
        <v>#N/A</v>
      </c>
      <c r="Q2290" s="5"/>
      <c r="R2290" s="3"/>
      <c r="U2290" s="16"/>
      <c r="V2290" s="2"/>
      <c r="W2290" s="5"/>
      <c r="AB2290" s="3"/>
      <c r="AC2290" s="2"/>
      <c r="AD2290" s="2"/>
    </row>
    <row r="2291" spans="1:30">
      <c r="A2291" s="5">
        <v>43848.124799999998</v>
      </c>
      <c r="B2291" s="3">
        <v>-1508.988464</v>
      </c>
      <c r="F2291" s="2">
        <v>-122.017886</v>
      </c>
      <c r="G2291" s="2">
        <v>36.706307000000002</v>
      </c>
      <c r="H2291" s="3">
        <v>43916.498241000001</v>
      </c>
      <c r="I2291" s="3">
        <v>201.104446</v>
      </c>
      <c r="J2291">
        <v>6.6699999999999995E-2</v>
      </c>
      <c r="K2291" t="e">
        <f>VLOOKUP(A2291,Channel_xs_widths!$D$2:$E$279,2,FALSE)</f>
        <v>#N/A</v>
      </c>
      <c r="Q2291" s="5"/>
      <c r="R2291" s="3"/>
      <c r="U2291" s="16"/>
      <c r="V2291" s="2"/>
      <c r="W2291" s="5"/>
      <c r="AB2291" s="3"/>
      <c r="AC2291" s="2"/>
      <c r="AD2291" s="2"/>
    </row>
    <row r="2292" spans="1:30">
      <c r="A2292" s="5">
        <v>43864.264999999999</v>
      </c>
      <c r="B2292" s="3">
        <v>-1509.9688719999999</v>
      </c>
      <c r="F2292" s="2">
        <v>-122.01795300000001</v>
      </c>
      <c r="G2292" s="2">
        <v>36.706172000000002</v>
      </c>
      <c r="H2292" s="3">
        <v>43932.668246000001</v>
      </c>
      <c r="I2292" s="3">
        <v>201.104522</v>
      </c>
      <c r="J2292">
        <v>9.2366000000000004E-2</v>
      </c>
      <c r="K2292" t="e">
        <f>VLOOKUP(A2292,Channel_xs_widths!$D$2:$E$279,2,FALSE)</f>
        <v>#N/A</v>
      </c>
      <c r="Q2292" s="5"/>
      <c r="R2292" s="3"/>
      <c r="U2292" s="16"/>
      <c r="V2292" s="2"/>
      <c r="W2292" s="5"/>
      <c r="AB2292" s="3"/>
      <c r="AC2292" s="2"/>
      <c r="AD2292" s="2"/>
    </row>
    <row r="2293" spans="1:30">
      <c r="A2293" s="5">
        <v>43896.545599999998</v>
      </c>
      <c r="B2293" s="3">
        <v>-1513.4609129999999</v>
      </c>
      <c r="F2293" s="2">
        <v>-122.01808699999999</v>
      </c>
      <c r="G2293" s="2">
        <v>36.705900999999997</v>
      </c>
      <c r="H2293" s="3">
        <v>43965.137099</v>
      </c>
      <c r="I2293" s="3">
        <v>201.104637</v>
      </c>
      <c r="J2293">
        <v>8.7307999999999997E-2</v>
      </c>
      <c r="K2293">
        <f>VLOOKUP(A2293,Channel_xs_widths!$D$2:$E$279,2,FALSE)</f>
        <v>376.98615985100002</v>
      </c>
      <c r="Q2293" s="5"/>
      <c r="R2293" s="3"/>
      <c r="U2293" s="16"/>
      <c r="V2293" s="2"/>
      <c r="W2293" s="5"/>
      <c r="AB2293" s="3"/>
      <c r="AC2293" s="2"/>
      <c r="AD2293" s="2"/>
    </row>
    <row r="2294" spans="1:30">
      <c r="A2294" s="5">
        <v>43928.826099999998</v>
      </c>
      <c r="B2294" s="3">
        <v>-1515.605591</v>
      </c>
      <c r="F2294" s="2">
        <v>-122.01822</v>
      </c>
      <c r="G2294" s="2">
        <v>36.705630999999997</v>
      </c>
      <c r="H2294" s="3">
        <v>43997.488799999999</v>
      </c>
      <c r="I2294" s="3">
        <v>201.10479100000001</v>
      </c>
      <c r="J2294">
        <v>6.6438999999999998E-2</v>
      </c>
      <c r="K2294" t="e">
        <f>VLOOKUP(A2294,Channel_xs_widths!$D$2:$E$279,2,FALSE)</f>
        <v>#N/A</v>
      </c>
      <c r="Q2294" s="5"/>
      <c r="R2294" s="3"/>
      <c r="U2294" s="16"/>
      <c r="V2294" s="2"/>
      <c r="W2294" s="5"/>
      <c r="AB2294" s="3"/>
      <c r="AC2294" s="2"/>
      <c r="AD2294" s="2"/>
    </row>
    <row r="2295" spans="1:30">
      <c r="A2295" s="5">
        <v>43928.826099999998</v>
      </c>
      <c r="B2295" s="3">
        <v>-1515.605591</v>
      </c>
      <c r="F2295" s="2">
        <v>-122.01822</v>
      </c>
      <c r="G2295" s="2">
        <v>36.705630999999997</v>
      </c>
      <c r="H2295" s="3">
        <v>43997.488799999999</v>
      </c>
      <c r="I2295" s="3">
        <v>180</v>
      </c>
      <c r="J2295">
        <v>1.0099E-2</v>
      </c>
      <c r="K2295" t="e">
        <f>VLOOKUP(A2295,Channel_xs_widths!$D$2:$E$279,2,FALSE)</f>
        <v>#N/A</v>
      </c>
      <c r="Q2295" s="5"/>
      <c r="R2295" s="3"/>
      <c r="U2295" s="16"/>
      <c r="V2295" s="2"/>
      <c r="W2295" s="5"/>
      <c r="AB2295" s="3"/>
      <c r="AC2295" s="2"/>
      <c r="AD2295" s="2"/>
    </row>
    <row r="2296" spans="1:30">
      <c r="A2296" s="5">
        <v>43961.106699999997</v>
      </c>
      <c r="B2296" s="3">
        <v>-1515.2795900000001</v>
      </c>
      <c r="F2296" s="2">
        <v>-122.018354</v>
      </c>
      <c r="G2296" s="2">
        <v>36.705359999999999</v>
      </c>
      <c r="H2296" s="3">
        <v>44029.770993999999</v>
      </c>
      <c r="I2296" s="3">
        <v>201.10494399999999</v>
      </c>
      <c r="J2296">
        <v>6.9069999999999999E-3</v>
      </c>
      <c r="K2296" t="e">
        <f>VLOOKUP(A2296,Channel_xs_widths!$D$2:$E$279,2,FALSE)</f>
        <v>#N/A</v>
      </c>
      <c r="Q2296" s="5"/>
      <c r="R2296" s="3"/>
      <c r="U2296" s="16"/>
      <c r="V2296" s="2"/>
      <c r="W2296" s="5"/>
      <c r="AB2296" s="3"/>
      <c r="AC2296" s="2"/>
      <c r="AD2296" s="2"/>
    </row>
    <row r="2297" spans="1:30">
      <c r="A2297" s="5">
        <v>43982.627</v>
      </c>
      <c r="B2297" s="3">
        <v>-1515.977214</v>
      </c>
      <c r="F2297" s="2">
        <v>-122.018443</v>
      </c>
      <c r="G2297" s="2">
        <v>36.705179999999999</v>
      </c>
      <c r="H2297" s="3">
        <v>44051.302671999998</v>
      </c>
      <c r="I2297" s="3">
        <v>201.10507200000001</v>
      </c>
      <c r="J2297">
        <v>2.0729999999999998E-2</v>
      </c>
      <c r="K2297" t="e">
        <f>VLOOKUP(A2297,Channel_xs_widths!$D$2:$E$279,2,FALSE)</f>
        <v>#N/A</v>
      </c>
      <c r="Q2297" s="5"/>
      <c r="R2297" s="3"/>
      <c r="U2297" s="16"/>
      <c r="V2297" s="2"/>
      <c r="W2297" s="5"/>
      <c r="AB2297" s="3"/>
      <c r="AC2297" s="2"/>
      <c r="AD2297" s="2"/>
    </row>
    <row r="2298" spans="1:30">
      <c r="A2298" s="5">
        <v>43992.625200000002</v>
      </c>
      <c r="B2298" s="3">
        <v>-1515.9329829999999</v>
      </c>
      <c r="F2298" s="2">
        <v>-122.018443</v>
      </c>
      <c r="G2298" s="2">
        <v>36.705089999999998</v>
      </c>
      <c r="H2298" s="3">
        <v>44061.300977999999</v>
      </c>
      <c r="I2298" s="3">
        <v>179.41328899999999</v>
      </c>
      <c r="J2298">
        <v>3.3538999999999999E-2</v>
      </c>
      <c r="K2298" t="e">
        <f>VLOOKUP(A2298,Channel_xs_widths!$D$2:$E$279,2,FALSE)</f>
        <v>#N/A</v>
      </c>
      <c r="Q2298" s="5"/>
      <c r="R2298" s="3"/>
      <c r="U2298" s="16"/>
      <c r="V2298" s="2"/>
      <c r="W2298" s="5"/>
      <c r="AB2298" s="3"/>
      <c r="AC2298" s="2"/>
      <c r="AD2298" s="2"/>
    </row>
    <row r="2299" spans="1:30">
      <c r="A2299" s="5">
        <v>44022.619899999998</v>
      </c>
      <c r="B2299" s="3">
        <v>-1517.318522</v>
      </c>
      <c r="F2299" s="2">
        <v>-122.018443</v>
      </c>
      <c r="G2299" s="2">
        <v>36.704819999999998</v>
      </c>
      <c r="H2299" s="3">
        <v>44091.327583999999</v>
      </c>
      <c r="I2299" s="3">
        <v>179.41329099999999</v>
      </c>
      <c r="J2299">
        <v>5.7294999999999999E-2</v>
      </c>
      <c r="K2299" t="e">
        <f>VLOOKUP(A2299,Channel_xs_widths!$D$2:$E$279,2,FALSE)</f>
        <v>#N/A</v>
      </c>
      <c r="Q2299" s="5"/>
      <c r="R2299" s="3"/>
      <c r="U2299" s="16"/>
      <c r="V2299" s="2"/>
      <c r="W2299" s="5"/>
      <c r="AB2299" s="3"/>
      <c r="AC2299" s="2"/>
      <c r="AD2299" s="2"/>
    </row>
    <row r="2300" spans="1:30">
      <c r="A2300" s="5">
        <v>44052.614500000003</v>
      </c>
      <c r="B2300" s="3">
        <v>-1519.3700759999999</v>
      </c>
      <c r="F2300" s="2">
        <v>-122.018443</v>
      </c>
      <c r="G2300" s="2">
        <v>36.704549</v>
      </c>
      <c r="H2300" s="3">
        <v>44121.392284000001</v>
      </c>
      <c r="I2300" s="3">
        <v>179.41329500000001</v>
      </c>
      <c r="J2300">
        <v>7.7857999999999997E-2</v>
      </c>
      <c r="K2300" t="e">
        <f>VLOOKUP(A2300,Channel_xs_widths!$D$2:$E$279,2,FALSE)</f>
        <v>#N/A</v>
      </c>
      <c r="Q2300" s="5"/>
      <c r="R2300" s="3"/>
      <c r="U2300" s="16"/>
      <c r="V2300" s="2"/>
      <c r="W2300" s="5"/>
      <c r="AB2300" s="3"/>
      <c r="AC2300" s="2"/>
      <c r="AD2300" s="2"/>
    </row>
    <row r="2301" spans="1:30">
      <c r="A2301" s="5">
        <v>44082.609100000001</v>
      </c>
      <c r="B2301" s="3">
        <v>-1521.989176</v>
      </c>
      <c r="F2301" s="2">
        <v>-122.018443</v>
      </c>
      <c r="G2301" s="2">
        <v>36.704279</v>
      </c>
      <c r="H2301" s="3">
        <v>44151.501036000001</v>
      </c>
      <c r="I2301" s="3">
        <v>179.41329899999999</v>
      </c>
      <c r="J2301">
        <v>5.4600000000000003E-2</v>
      </c>
      <c r="K2301" t="e">
        <f>VLOOKUP(A2301,Channel_xs_widths!$D$2:$E$279,2,FALSE)</f>
        <v>#N/A</v>
      </c>
      <c r="Q2301" s="5"/>
      <c r="R2301" s="3"/>
      <c r="U2301" s="16"/>
      <c r="V2301" s="2"/>
      <c r="W2301" s="5"/>
      <c r="AB2301" s="3"/>
      <c r="AC2301" s="2"/>
      <c r="AD2301" s="2"/>
    </row>
    <row r="2302" spans="1:30">
      <c r="A2302" s="5">
        <v>44102.605499999998</v>
      </c>
      <c r="B2302" s="3">
        <v>-1522.0996090000001</v>
      </c>
      <c r="F2302" s="2">
        <v>-122.018443</v>
      </c>
      <c r="G2302" s="2">
        <v>36.704098999999999</v>
      </c>
      <c r="H2302" s="3">
        <v>44171.497753000003</v>
      </c>
      <c r="I2302" s="3">
        <v>179.41330199999999</v>
      </c>
      <c r="J2302">
        <v>5.3421000000000003E-2</v>
      </c>
      <c r="K2302" t="e">
        <f>VLOOKUP(A2302,Channel_xs_widths!$D$2:$E$279,2,FALSE)</f>
        <v>#N/A</v>
      </c>
      <c r="Q2302" s="5"/>
      <c r="R2302" s="3"/>
      <c r="U2302" s="16"/>
      <c r="V2302" s="2"/>
      <c r="W2302" s="5"/>
      <c r="AB2302" s="3"/>
      <c r="AC2302" s="2"/>
      <c r="AD2302" s="2"/>
    </row>
    <row r="2303" spans="1:30">
      <c r="A2303" s="5">
        <v>44116.706100000003</v>
      </c>
      <c r="B2303" s="3">
        <v>-1523.810669</v>
      </c>
      <c r="F2303" s="2">
        <v>-122.01855399999999</v>
      </c>
      <c r="G2303" s="2">
        <v>36.704008999999999</v>
      </c>
      <c r="H2303" s="3">
        <v>44185.701766999999</v>
      </c>
      <c r="I2303" s="3">
        <v>224.254558</v>
      </c>
      <c r="J2303">
        <v>0.121347</v>
      </c>
      <c r="K2303">
        <f>VLOOKUP(A2303,Channel_xs_widths!$D$2:$E$279,2,FALSE)</f>
        <v>312.94123358000002</v>
      </c>
      <c r="Q2303" s="5"/>
      <c r="R2303" s="3"/>
      <c r="U2303" s="16"/>
      <c r="V2303" s="2"/>
      <c r="W2303" s="5"/>
      <c r="AB2303" s="3"/>
      <c r="AC2303" s="2"/>
      <c r="AD2303" s="2"/>
    </row>
    <row r="2304" spans="1:30">
      <c r="A2304" s="5">
        <v>44116.706100000003</v>
      </c>
      <c r="B2304" s="3">
        <v>-1523.810669</v>
      </c>
      <c r="F2304" s="2">
        <v>-122.01855399999999</v>
      </c>
      <c r="G2304" s="2">
        <v>36.704008999999999</v>
      </c>
      <c r="H2304" s="3">
        <v>44185.701766999999</v>
      </c>
      <c r="I2304" s="3">
        <v>180</v>
      </c>
      <c r="J2304">
        <v>3.2744000000000002E-2</v>
      </c>
      <c r="Q2304" s="5"/>
      <c r="R2304" s="3"/>
      <c r="U2304" s="16"/>
      <c r="V2304" s="2"/>
      <c r="W2304" s="5"/>
      <c r="AB2304" s="3"/>
      <c r="AC2304" s="2"/>
      <c r="AD2304" s="2"/>
    </row>
    <row r="2305" spans="1:30">
      <c r="A2305" s="5">
        <v>44159.007899999997</v>
      </c>
      <c r="B2305" s="3">
        <v>-1525.1958010000001</v>
      </c>
      <c r="F2305" s="2">
        <v>-122.018888</v>
      </c>
      <c r="G2305" s="2">
        <v>36.703738000000001</v>
      </c>
      <c r="H2305" s="3">
        <v>44228.026215999998</v>
      </c>
      <c r="I2305" s="3">
        <v>224.254761</v>
      </c>
      <c r="J2305">
        <v>3.2744000000000002E-2</v>
      </c>
      <c r="K2305" t="e">
        <f>VLOOKUP(A2305,Channel_xs_widths!$D$2:$E$279,2,FALSE)</f>
        <v>#N/A</v>
      </c>
      <c r="Q2305" s="5"/>
      <c r="R2305" s="3"/>
      <c r="U2305" s="16"/>
      <c r="V2305" s="2"/>
      <c r="W2305" s="5"/>
      <c r="AB2305" s="3"/>
      <c r="AC2305" s="2"/>
      <c r="AD2305" s="2"/>
    </row>
    <row r="2306" spans="1:30">
      <c r="A2306" s="5">
        <v>44159.007899999997</v>
      </c>
      <c r="B2306" s="3">
        <v>-1525.1958010000001</v>
      </c>
      <c r="F2306" s="2">
        <v>-122.018888</v>
      </c>
      <c r="G2306" s="2">
        <v>36.703738000000001</v>
      </c>
      <c r="H2306" s="3">
        <v>44228.026215999998</v>
      </c>
      <c r="I2306" s="3">
        <v>258.421964</v>
      </c>
      <c r="J2306">
        <v>7.1159999999999999E-3</v>
      </c>
      <c r="K2306" t="e">
        <f>VLOOKUP(A2306,Channel_xs_widths!$D$2:$E$279,2,FALSE)</f>
        <v>#N/A</v>
      </c>
      <c r="Q2306" s="5"/>
      <c r="R2306" s="3"/>
      <c r="U2306" s="16"/>
      <c r="V2306" s="2"/>
      <c r="W2306" s="5"/>
      <c r="AB2306" s="3"/>
      <c r="AC2306" s="2"/>
      <c r="AD2306" s="2"/>
    </row>
    <row r="2307" spans="1:30">
      <c r="A2307" s="5">
        <v>44201.309699999998</v>
      </c>
      <c r="B2307" s="3">
        <v>-1525.4968260000001</v>
      </c>
      <c r="F2307" s="2">
        <v>-122.019222</v>
      </c>
      <c r="G2307" s="2">
        <v>36.703468000000001</v>
      </c>
      <c r="H2307" s="3">
        <v>44270.329134</v>
      </c>
      <c r="I2307" s="3">
        <v>224.255066</v>
      </c>
      <c r="J2307">
        <v>4.3379999999999998E-3</v>
      </c>
      <c r="K2307" t="e">
        <f>VLOOKUP(A2307,Channel_xs_widths!$D$2:$E$279,2,FALSE)</f>
        <v>#N/A</v>
      </c>
      <c r="Q2307" s="5"/>
      <c r="R2307" s="3"/>
      <c r="U2307" s="16"/>
      <c r="V2307" s="2"/>
      <c r="W2307" s="5"/>
      <c r="AB2307" s="3"/>
      <c r="AC2307" s="2"/>
      <c r="AD2307" s="2"/>
    </row>
    <row r="2308" spans="1:30">
      <c r="A2308" s="5">
        <v>44229.510999999999</v>
      </c>
      <c r="B2308" s="3">
        <v>-1524.8899739999999</v>
      </c>
      <c r="F2308" s="2">
        <v>-122.019445</v>
      </c>
      <c r="G2308" s="2">
        <v>36.703288000000001</v>
      </c>
      <c r="H2308" s="3">
        <v>44298.536933000003</v>
      </c>
      <c r="I2308" s="3">
        <v>224.25532000000001</v>
      </c>
      <c r="J2308">
        <v>1.1960999999999999E-2</v>
      </c>
      <c r="K2308" t="e">
        <f>VLOOKUP(A2308,Channel_xs_widths!$D$2:$E$279,2,FALSE)</f>
        <v>#N/A</v>
      </c>
      <c r="Q2308" s="5"/>
      <c r="R2308" s="3"/>
      <c r="U2308" s="16"/>
      <c r="V2308" s="2"/>
      <c r="W2308" s="5"/>
      <c r="AB2308" s="3"/>
      <c r="AC2308" s="2"/>
      <c r="AD2308" s="2"/>
    </row>
    <row r="2309" spans="1:30">
      <c r="A2309" s="5">
        <v>44243.611599999997</v>
      </c>
      <c r="B2309" s="3">
        <v>-1526.002808</v>
      </c>
      <c r="F2309" s="2">
        <v>-122.01955599999999</v>
      </c>
      <c r="G2309" s="2">
        <v>36.703197000000003</v>
      </c>
      <c r="H2309" s="3">
        <v>44312.681425000002</v>
      </c>
      <c r="I2309" s="3">
        <v>224.25547299999999</v>
      </c>
      <c r="J2309">
        <v>7.8921000000000005E-2</v>
      </c>
      <c r="K2309" t="e">
        <f>VLOOKUP(A2309,Channel_xs_widths!$D$2:$E$279,2,FALSE)</f>
        <v>#N/A</v>
      </c>
      <c r="Q2309" s="5"/>
      <c r="R2309" s="3"/>
      <c r="U2309" s="16"/>
      <c r="V2309" s="2"/>
      <c r="W2309" s="5"/>
      <c r="AB2309" s="3"/>
      <c r="AC2309" s="2"/>
      <c r="AD2309" s="2"/>
    </row>
    <row r="2310" spans="1:30">
      <c r="A2310" s="5">
        <v>44243.611599999997</v>
      </c>
      <c r="B2310" s="3">
        <v>-1526.002808</v>
      </c>
      <c r="F2310" s="2">
        <v>-122.01955599999999</v>
      </c>
      <c r="G2310" s="2">
        <v>36.703197000000003</v>
      </c>
      <c r="H2310" s="3">
        <v>44312.681425000002</v>
      </c>
      <c r="I2310" s="3">
        <v>180</v>
      </c>
      <c r="J2310">
        <v>2.1054E-2</v>
      </c>
      <c r="K2310" t="e">
        <f>VLOOKUP(A2310,Channel_xs_widths!$D$2:$E$279,2,FALSE)</f>
        <v>#N/A</v>
      </c>
      <c r="Q2310" s="5"/>
      <c r="R2310" s="3"/>
      <c r="U2310" s="16"/>
      <c r="V2310" s="2"/>
      <c r="W2310" s="5"/>
      <c r="AB2310" s="3"/>
      <c r="AC2310" s="2"/>
      <c r="AD2310" s="2"/>
    </row>
    <row r="2311" spans="1:30">
      <c r="A2311" s="5">
        <v>44285.9136</v>
      </c>
      <c r="B2311" s="3">
        <v>-1526.893433</v>
      </c>
      <c r="F2311" s="2">
        <v>-122.01989</v>
      </c>
      <c r="G2311" s="2">
        <v>36.702927000000003</v>
      </c>
      <c r="H2311" s="3">
        <v>44354.992787000003</v>
      </c>
      <c r="I2311" s="3">
        <v>224.25567599999999</v>
      </c>
      <c r="J2311">
        <v>2.1054E-2</v>
      </c>
      <c r="K2311" t="e">
        <f>VLOOKUP(A2311,Channel_xs_widths!$D$2:$E$279,2,FALSE)</f>
        <v>#N/A</v>
      </c>
      <c r="Q2311" s="5"/>
      <c r="R2311" s="3"/>
      <c r="U2311" s="16"/>
      <c r="V2311" s="2"/>
      <c r="W2311" s="5"/>
      <c r="AB2311" s="3"/>
      <c r="AC2311" s="2"/>
      <c r="AD2311" s="2"/>
    </row>
    <row r="2312" spans="1:30">
      <c r="A2312" s="5">
        <v>44285.9136</v>
      </c>
      <c r="B2312" s="3">
        <v>-1526.893433</v>
      </c>
      <c r="F2312" s="2">
        <v>-122.01989</v>
      </c>
      <c r="G2312" s="2">
        <v>36.702927000000003</v>
      </c>
      <c r="H2312" s="3">
        <v>44354.992787000003</v>
      </c>
      <c r="I2312" s="3">
        <v>180</v>
      </c>
      <c r="J2312">
        <v>1.124E-2</v>
      </c>
      <c r="K2312" t="e">
        <f>VLOOKUP(A2312,Channel_xs_widths!$D$2:$E$279,2,FALSE)</f>
        <v>#N/A</v>
      </c>
      <c r="Q2312" s="5"/>
      <c r="R2312" s="3"/>
      <c r="U2312" s="16"/>
      <c r="V2312" s="2"/>
      <c r="W2312" s="5"/>
      <c r="AB2312" s="3"/>
      <c r="AC2312" s="2"/>
      <c r="AD2312" s="2"/>
    </row>
    <row r="2313" spans="1:30">
      <c r="A2313" s="5">
        <v>44300.014300000003</v>
      </c>
      <c r="B2313" s="3">
        <v>-1527.051921</v>
      </c>
      <c r="F2313" s="2">
        <v>-122.02000099999999</v>
      </c>
      <c r="G2313" s="2">
        <v>36.702837000000002</v>
      </c>
      <c r="H2313" s="3">
        <v>44369.094355000001</v>
      </c>
      <c r="I2313" s="3">
        <v>224.25587899999999</v>
      </c>
      <c r="J2313">
        <v>6.6134999999999999E-2</v>
      </c>
      <c r="K2313">
        <f>VLOOKUP(A2313,Channel_xs_widths!$D$2:$E$279,2,FALSE)</f>
        <v>216.26147112800001</v>
      </c>
      <c r="Q2313" s="5"/>
      <c r="R2313" s="3"/>
      <c r="U2313" s="16"/>
      <c r="V2313" s="2"/>
      <c r="W2313" s="5"/>
      <c r="AB2313" s="3"/>
      <c r="AC2313" s="2"/>
      <c r="AD2313" s="2"/>
    </row>
    <row r="2314" spans="1:30">
      <c r="A2314" s="5">
        <v>44322.346400000002</v>
      </c>
      <c r="B2314" s="3">
        <v>-1529.302897</v>
      </c>
      <c r="F2314" s="2">
        <v>-122.020112</v>
      </c>
      <c r="G2314" s="2">
        <v>36.702657000000002</v>
      </c>
      <c r="H2314" s="3">
        <v>44391.539586999999</v>
      </c>
      <c r="I2314" s="3">
        <v>205.85291699999999</v>
      </c>
      <c r="J2314">
        <v>7.1438000000000001E-2</v>
      </c>
      <c r="K2314" t="e">
        <f>VLOOKUP(A2314,Channel_xs_widths!$D$2:$E$279,2,FALSE)</f>
        <v>#N/A</v>
      </c>
      <c r="Q2314" s="5"/>
      <c r="R2314" s="3"/>
      <c r="U2314" s="16"/>
      <c r="V2314" s="2"/>
      <c r="W2314" s="5"/>
      <c r="AB2314" s="3"/>
      <c r="AC2314" s="2"/>
      <c r="AD2314" s="2"/>
    </row>
    <row r="2315" spans="1:30">
      <c r="A2315" s="5">
        <v>44344.678500000002</v>
      </c>
      <c r="B2315" s="3">
        <v>-1530.2426350000001</v>
      </c>
      <c r="F2315" s="2">
        <v>-122.020224</v>
      </c>
      <c r="G2315" s="2">
        <v>36.702475999999997</v>
      </c>
      <c r="H2315" s="3">
        <v>44413.891432999997</v>
      </c>
      <c r="I2315" s="3">
        <v>205.85303999999999</v>
      </c>
      <c r="J2315">
        <v>2.5373E-2</v>
      </c>
      <c r="K2315" t="e">
        <f>VLOOKUP(A2315,Channel_xs_widths!$D$2:$E$279,2,FALSE)</f>
        <v>#N/A</v>
      </c>
      <c r="Q2315" s="5"/>
      <c r="R2315" s="3"/>
      <c r="U2315" s="16"/>
      <c r="V2315" s="2"/>
      <c r="W2315" s="5"/>
      <c r="AB2315" s="3"/>
      <c r="AC2315" s="2"/>
      <c r="AD2315" s="2"/>
    </row>
    <row r="2316" spans="1:30">
      <c r="A2316" s="5">
        <v>44355.844499999999</v>
      </c>
      <c r="B2316" s="3">
        <v>-1530.152832</v>
      </c>
      <c r="F2316" s="2">
        <v>-122.020279</v>
      </c>
      <c r="G2316" s="2">
        <v>36.702385999999997</v>
      </c>
      <c r="H2316" s="3">
        <v>44425.057839000001</v>
      </c>
      <c r="I2316" s="3">
        <v>205.85313199999999</v>
      </c>
      <c r="J2316">
        <v>1.817E-3</v>
      </c>
      <c r="K2316" t="e">
        <f>VLOOKUP(A2316,Channel_xs_widths!$D$2:$E$279,2,FALSE)</f>
        <v>#N/A</v>
      </c>
      <c r="Q2316" s="5"/>
      <c r="R2316" s="3"/>
      <c r="U2316" s="16"/>
      <c r="V2316" s="2"/>
      <c r="W2316" s="5"/>
      <c r="AB2316" s="3"/>
      <c r="AC2316" s="2"/>
      <c r="AD2316" s="2"/>
    </row>
    <row r="2317" spans="1:30">
      <c r="A2317" s="5">
        <v>44367.010499999997</v>
      </c>
      <c r="B2317" s="3">
        <v>-1530.283203</v>
      </c>
      <c r="F2317" s="2">
        <v>-122.020335</v>
      </c>
      <c r="G2317" s="2">
        <v>36.702295999999997</v>
      </c>
      <c r="H2317" s="3">
        <v>44436.224648000003</v>
      </c>
      <c r="I2317" s="3">
        <v>205.853194</v>
      </c>
      <c r="J2317">
        <v>6.8547999999999998E-2</v>
      </c>
      <c r="K2317" t="e">
        <f>VLOOKUP(A2317,Channel_xs_widths!$D$2:$E$279,2,FALSE)</f>
        <v>#N/A</v>
      </c>
      <c r="Q2317" s="5"/>
      <c r="R2317" s="3"/>
      <c r="U2317" s="16"/>
      <c r="V2317" s="2"/>
      <c r="W2317" s="5"/>
      <c r="AB2317" s="3"/>
      <c r="AC2317" s="2"/>
      <c r="AD2317" s="2"/>
    </row>
    <row r="2318" spans="1:30">
      <c r="A2318" s="5">
        <v>44389.342600000004</v>
      </c>
      <c r="B2318" s="3">
        <v>-1532.4490559999999</v>
      </c>
      <c r="F2318" s="2">
        <v>-122.02044600000001</v>
      </c>
      <c r="G2318" s="2">
        <v>36.702115999999997</v>
      </c>
      <c r="H2318" s="3">
        <v>44458.661529999998</v>
      </c>
      <c r="I2318" s="3">
        <v>205.853286</v>
      </c>
      <c r="J2318">
        <v>7.0262000000000005E-2</v>
      </c>
      <c r="K2318" t="e">
        <f>VLOOKUP(A2318,Channel_xs_widths!$D$2:$E$279,2,FALSE)</f>
        <v>#N/A</v>
      </c>
      <c r="Q2318" s="5"/>
      <c r="R2318" s="3"/>
      <c r="U2318" s="16"/>
      <c r="V2318" s="2"/>
      <c r="W2318" s="5"/>
      <c r="AB2318" s="3"/>
      <c r="AC2318" s="2"/>
      <c r="AD2318" s="2"/>
    </row>
    <row r="2319" spans="1:30">
      <c r="A2319" s="5">
        <v>44411.674800000001</v>
      </c>
      <c r="B2319" s="3">
        <v>-1533.4213870000001</v>
      </c>
      <c r="F2319" s="2">
        <v>-122.02055799999999</v>
      </c>
      <c r="G2319" s="2">
        <v>36.701936000000003</v>
      </c>
      <c r="H2319" s="3">
        <v>44481.014797999997</v>
      </c>
      <c r="I2319" s="3">
        <v>205.853409</v>
      </c>
      <c r="J2319">
        <v>3.5896999999999998E-2</v>
      </c>
      <c r="K2319" t="e">
        <f>VLOOKUP(A2319,Channel_xs_widths!$D$2:$E$279,2,FALSE)</f>
        <v>#N/A</v>
      </c>
      <c r="Q2319" s="5"/>
      <c r="R2319" s="3"/>
      <c r="U2319" s="16"/>
      <c r="V2319" s="2"/>
      <c r="W2319" s="5"/>
      <c r="AB2319" s="3"/>
      <c r="AC2319" s="2"/>
      <c r="AD2319" s="2"/>
    </row>
    <row r="2320" spans="1:30">
      <c r="A2320" s="5">
        <v>44422.840799999998</v>
      </c>
      <c r="B2320" s="3">
        <v>-1533.6515300000001</v>
      </c>
      <c r="F2320" s="2">
        <v>-122.020613</v>
      </c>
      <c r="G2320" s="2">
        <v>36.701846000000003</v>
      </c>
      <c r="H2320" s="3">
        <v>44492.183229000002</v>
      </c>
      <c r="I2320" s="3">
        <v>205.85350099999999</v>
      </c>
      <c r="J2320">
        <v>2.3687E-2</v>
      </c>
      <c r="K2320" t="e">
        <f>VLOOKUP(A2320,Channel_xs_widths!$D$2:$E$279,2,FALSE)</f>
        <v>#N/A</v>
      </c>
      <c r="Q2320" s="5"/>
      <c r="R2320" s="3"/>
      <c r="U2320" s="16"/>
      <c r="V2320" s="2"/>
      <c r="W2320" s="5"/>
      <c r="AB2320" s="3"/>
      <c r="AC2320" s="2"/>
      <c r="AD2320" s="2"/>
    </row>
    <row r="2321" spans="1:30">
      <c r="A2321" s="5">
        <v>44434.0069</v>
      </c>
      <c r="B2321" s="3">
        <v>-1533.9503580000001</v>
      </c>
      <c r="F2321" s="2">
        <v>-122.020669</v>
      </c>
      <c r="G2321" s="2">
        <v>36.701754999999999</v>
      </c>
      <c r="H2321" s="3">
        <v>44503.353287999998</v>
      </c>
      <c r="I2321" s="3">
        <v>205.85356300000001</v>
      </c>
      <c r="J2321">
        <v>7.6957999999999999E-2</v>
      </c>
      <c r="K2321" t="e">
        <f>VLOOKUP(A2321,Channel_xs_widths!$D$2:$E$279,2,FALSE)</f>
        <v>#N/A</v>
      </c>
      <c r="Q2321" s="5"/>
      <c r="R2321" s="3"/>
      <c r="U2321" s="16"/>
      <c r="V2321" s="2"/>
      <c r="W2321" s="5"/>
      <c r="AB2321" s="3"/>
      <c r="AC2321" s="2"/>
      <c r="AD2321" s="2"/>
    </row>
    <row r="2322" spans="1:30">
      <c r="A2322" s="5">
        <v>44456.265299999999</v>
      </c>
      <c r="B2322" s="3">
        <v>-1536.223796</v>
      </c>
      <c r="F2322" s="2">
        <v>-122.020892</v>
      </c>
      <c r="G2322" s="2">
        <v>36.701664999999998</v>
      </c>
      <c r="H2322" s="3">
        <v>44525.727486000003</v>
      </c>
      <c r="I2322" s="3">
        <v>242.72315399999999</v>
      </c>
      <c r="J2322">
        <v>6.8387000000000003E-2</v>
      </c>
      <c r="K2322" t="e">
        <f>VLOOKUP(A2322,Channel_xs_widths!$D$2:$E$279,2,FALSE)</f>
        <v>#N/A</v>
      </c>
      <c r="Q2322" s="5"/>
      <c r="R2322" s="3"/>
      <c r="U2322" s="16"/>
      <c r="V2322" s="2"/>
      <c r="W2322" s="5"/>
      <c r="AB2322" s="3"/>
      <c r="AC2322" s="2"/>
      <c r="AD2322" s="2"/>
    </row>
    <row r="2323" spans="1:30">
      <c r="A2323" s="5">
        <v>44478.523699999998</v>
      </c>
      <c r="B2323" s="3">
        <v>-1536.9947099999999</v>
      </c>
      <c r="F2323" s="2">
        <v>-122.021114</v>
      </c>
      <c r="G2323" s="2">
        <v>36.701574999999998</v>
      </c>
      <c r="H2323" s="3">
        <v>44547.999248</v>
      </c>
      <c r="I2323" s="3">
        <v>242.72331600000001</v>
      </c>
      <c r="J2323">
        <v>2.0247000000000001E-2</v>
      </c>
      <c r="K2323" t="e">
        <f>VLOOKUP(A2323,Channel_xs_widths!$D$2:$E$279,2,FALSE)</f>
        <v>#N/A</v>
      </c>
      <c r="Q2323" s="5"/>
      <c r="R2323" s="3"/>
      <c r="U2323" s="16"/>
      <c r="V2323" s="2"/>
      <c r="W2323" s="5"/>
      <c r="AB2323" s="3"/>
      <c r="AC2323" s="2"/>
      <c r="AD2323" s="2"/>
    </row>
    <row r="2324" spans="1:30">
      <c r="A2324" s="5">
        <v>44489.652900000001</v>
      </c>
      <c r="B2324" s="3">
        <v>-1536.89978</v>
      </c>
      <c r="F2324" s="2">
        <v>-122.021225</v>
      </c>
      <c r="G2324" s="2">
        <v>36.701529999999998</v>
      </c>
      <c r="H2324" s="3">
        <v>44559.128868</v>
      </c>
      <c r="I2324" s="3">
        <v>242.72343699999999</v>
      </c>
      <c r="J2324">
        <v>5.5830000000000003E-3</v>
      </c>
      <c r="K2324" t="e">
        <f>VLOOKUP(A2324,Channel_xs_widths!$D$2:$E$279,2,FALSE)</f>
        <v>#N/A</v>
      </c>
      <c r="Q2324" s="5"/>
      <c r="R2324" s="3"/>
      <c r="U2324" s="16"/>
      <c r="V2324" s="2"/>
      <c r="W2324" s="5"/>
      <c r="AB2324" s="3"/>
      <c r="AC2324" s="2"/>
      <c r="AD2324" s="2"/>
    </row>
    <row r="2325" spans="1:30">
      <c r="A2325" s="5">
        <v>44500.782099999997</v>
      </c>
      <c r="B2325" s="3">
        <v>-1536.870443</v>
      </c>
      <c r="F2325" s="2">
        <v>-122.021337</v>
      </c>
      <c r="G2325" s="2">
        <v>36.701484999999998</v>
      </c>
      <c r="H2325" s="3">
        <v>44570.258127000001</v>
      </c>
      <c r="I2325" s="3">
        <v>242.72351699999999</v>
      </c>
      <c r="J2325">
        <v>1.0553999999999999E-2</v>
      </c>
      <c r="K2325">
        <f>VLOOKUP(A2325,Channel_xs_widths!$D$2:$E$279,2,FALSE)</f>
        <v>172.870727566</v>
      </c>
      <c r="Q2325" s="5"/>
      <c r="R2325" s="3"/>
      <c r="U2325" s="16"/>
      <c r="V2325" s="2"/>
      <c r="W2325" s="5"/>
      <c r="AB2325" s="3"/>
      <c r="AC2325" s="2"/>
      <c r="AD2325" s="2"/>
    </row>
    <row r="2326" spans="1:30">
      <c r="A2326" s="5">
        <v>44523.114300000001</v>
      </c>
      <c r="B2326" s="3">
        <v>-1537.2529300000001</v>
      </c>
      <c r="F2326" s="2">
        <v>-122.02144800000001</v>
      </c>
      <c r="G2326" s="2">
        <v>36.701304999999998</v>
      </c>
      <c r="H2326" s="3">
        <v>44592.593544000003</v>
      </c>
      <c r="I2326" s="3">
        <v>205.854139</v>
      </c>
      <c r="J2326">
        <v>3.1788999999999998E-2</v>
      </c>
      <c r="K2326" t="e">
        <f>VLOOKUP(A2326,Channel_xs_widths!$D$2:$E$279,2,FALSE)</f>
        <v>#N/A</v>
      </c>
      <c r="Q2326" s="5"/>
      <c r="R2326" s="3"/>
      <c r="U2326" s="16"/>
      <c r="V2326" s="2"/>
      <c r="W2326" s="5"/>
      <c r="AB2326" s="3"/>
      <c r="AC2326" s="2"/>
      <c r="AD2326" s="2"/>
    </row>
    <row r="2327" spans="1:30">
      <c r="A2327" s="5">
        <v>44545.446400000001</v>
      </c>
      <c r="B2327" s="3">
        <v>-1538.290283</v>
      </c>
      <c r="F2327" s="2">
        <v>-122.021559</v>
      </c>
      <c r="G2327" s="2">
        <v>36.701124999999998</v>
      </c>
      <c r="H2327" s="3">
        <v>44614.949775000001</v>
      </c>
      <c r="I2327" s="3">
        <v>205.85426200000001</v>
      </c>
      <c r="J2327">
        <v>4.3430999999999997E-2</v>
      </c>
      <c r="K2327" t="e">
        <f>VLOOKUP(A2327,Channel_xs_widths!$D$2:$E$279,2,FALSE)</f>
        <v>#N/A</v>
      </c>
      <c r="Q2327" s="5"/>
      <c r="R2327" s="3"/>
      <c r="U2327" s="16"/>
      <c r="V2327" s="2"/>
      <c r="W2327" s="5"/>
      <c r="AB2327" s="3"/>
      <c r="AC2327" s="2"/>
      <c r="AD2327" s="2"/>
    </row>
    <row r="2328" spans="1:30">
      <c r="A2328" s="5">
        <v>44556.612500000003</v>
      </c>
      <c r="B2328" s="3">
        <v>-1538.7077839999999</v>
      </c>
      <c r="F2328" s="2">
        <v>-122.021615</v>
      </c>
      <c r="G2328" s="2">
        <v>36.701034</v>
      </c>
      <c r="H2328" s="3">
        <v>44626.123656000003</v>
      </c>
      <c r="I2328" s="3">
        <v>205.854354</v>
      </c>
      <c r="J2328">
        <v>4.8222000000000001E-2</v>
      </c>
      <c r="K2328" t="e">
        <f>VLOOKUP(A2328,Channel_xs_widths!$D$2:$E$279,2,FALSE)</f>
        <v>#N/A</v>
      </c>
      <c r="Q2328" s="5"/>
      <c r="R2328" s="3"/>
      <c r="U2328" s="16"/>
      <c r="V2328" s="2"/>
      <c r="W2328" s="5"/>
      <c r="AB2328" s="3"/>
      <c r="AC2328" s="2"/>
      <c r="AD2328" s="2"/>
    </row>
    <row r="2329" spans="1:30">
      <c r="A2329" s="5">
        <v>44567.778599999998</v>
      </c>
      <c r="B2329" s="3">
        <v>-1539.3671879999999</v>
      </c>
      <c r="F2329" s="2">
        <v>-122.021671</v>
      </c>
      <c r="G2329" s="2">
        <v>36.700944</v>
      </c>
      <c r="H2329" s="3">
        <v>44637.309191</v>
      </c>
      <c r="I2329" s="3">
        <v>205.85441599999999</v>
      </c>
      <c r="J2329">
        <v>5.6940000000000003E-3</v>
      </c>
      <c r="K2329" t="e">
        <f>VLOOKUP(A2329,Channel_xs_widths!$D$2:$E$279,2,FALSE)</f>
        <v>#N/A</v>
      </c>
      <c r="Q2329" s="5"/>
      <c r="R2329" s="3"/>
      <c r="U2329" s="16"/>
      <c r="V2329" s="2"/>
      <c r="W2329" s="5"/>
      <c r="AB2329" s="3"/>
      <c r="AC2329" s="2"/>
      <c r="AD2329" s="2"/>
    </row>
    <row r="2330" spans="1:30">
      <c r="A2330" s="5">
        <v>44590.037199999999</v>
      </c>
      <c r="B2330" s="3">
        <v>-1538.8981120000001</v>
      </c>
      <c r="F2330" s="2">
        <v>-122.02189300000001</v>
      </c>
      <c r="G2330" s="2">
        <v>36.700854</v>
      </c>
      <c r="H2330" s="3">
        <v>44659.572711000001</v>
      </c>
      <c r="I2330" s="3">
        <v>242.724009</v>
      </c>
      <c r="J2330">
        <v>1.0255999999999999E-2</v>
      </c>
      <c r="K2330" t="e">
        <f>VLOOKUP(A2330,Channel_xs_widths!$D$2:$E$279,2,FALSE)</f>
        <v>#N/A</v>
      </c>
      <c r="Q2330" s="5"/>
      <c r="R2330" s="3"/>
      <c r="U2330" s="16"/>
      <c r="V2330" s="2"/>
      <c r="W2330" s="5"/>
      <c r="AB2330" s="3"/>
      <c r="AC2330" s="2"/>
      <c r="AD2330" s="2"/>
    </row>
    <row r="2331" spans="1:30">
      <c r="A2331" s="5">
        <v>44612.2958</v>
      </c>
      <c r="B2331" s="3">
        <v>-1539.8237710000001</v>
      </c>
      <c r="F2331" s="2">
        <v>-122.022116</v>
      </c>
      <c r="G2331" s="2">
        <v>36.700763999999999</v>
      </c>
      <c r="H2331" s="3">
        <v>44681.850548000002</v>
      </c>
      <c r="I2331" s="3">
        <v>242.72416999999999</v>
      </c>
      <c r="J2331">
        <v>4.6634000000000002E-2</v>
      </c>
      <c r="K2331" t="e">
        <f>VLOOKUP(A2331,Channel_xs_widths!$D$2:$E$279,2,FALSE)</f>
        <v>#N/A</v>
      </c>
      <c r="Q2331" s="5"/>
      <c r="R2331" s="3"/>
      <c r="U2331" s="16"/>
      <c r="V2331" s="2"/>
      <c r="W2331" s="5"/>
      <c r="AB2331" s="3"/>
      <c r="AC2331" s="2"/>
      <c r="AD2331" s="2"/>
    </row>
    <row r="2332" spans="1:30">
      <c r="A2332" s="5">
        <v>44623.4251</v>
      </c>
      <c r="B2332" s="3">
        <v>-1540.4551389999999</v>
      </c>
      <c r="F2332" s="2">
        <v>-122.022227</v>
      </c>
      <c r="G2332" s="2">
        <v>36.700718999999999</v>
      </c>
      <c r="H2332" s="3">
        <v>44692.997749000002</v>
      </c>
      <c r="I2332" s="3">
        <v>242.72429099999999</v>
      </c>
      <c r="J2332">
        <v>7.8473000000000001E-2</v>
      </c>
      <c r="K2332" t="e">
        <f>VLOOKUP(A2332,Channel_xs_widths!$D$2:$E$279,2,FALSE)</f>
        <v>#N/A</v>
      </c>
      <c r="Q2332" s="5"/>
      <c r="R2332" s="3"/>
      <c r="U2332" s="16"/>
      <c r="V2332" s="2"/>
      <c r="W2332" s="5"/>
      <c r="AB2332" s="3"/>
      <c r="AC2332" s="2"/>
      <c r="AD2332" s="2"/>
    </row>
    <row r="2333" spans="1:30">
      <c r="A2333" s="5">
        <v>44634.554400000001</v>
      </c>
      <c r="B2333" s="3">
        <v>-1541.570475</v>
      </c>
      <c r="F2333" s="2">
        <v>-122.022339</v>
      </c>
      <c r="G2333" s="2">
        <v>36.700673999999999</v>
      </c>
      <c r="H2333" s="3">
        <v>44704.182807999998</v>
      </c>
      <c r="I2333" s="3">
        <v>242.72437199999999</v>
      </c>
      <c r="J2333">
        <v>3.0898999999999999E-2</v>
      </c>
      <c r="K2333" t="e">
        <f>VLOOKUP(A2333,Channel_xs_widths!$D$2:$E$279,2,FALSE)</f>
        <v>#N/A</v>
      </c>
      <c r="Q2333" s="5"/>
      <c r="R2333" s="3"/>
      <c r="U2333" s="16"/>
      <c r="V2333" s="2"/>
      <c r="W2333" s="5"/>
      <c r="AB2333" s="3"/>
      <c r="AC2333" s="2"/>
      <c r="AD2333" s="2"/>
    </row>
    <row r="2334" spans="1:30">
      <c r="A2334" s="5">
        <v>44657.554199999999</v>
      </c>
      <c r="B2334" s="3">
        <v>-1541.5096960000001</v>
      </c>
      <c r="F2334" s="2">
        <v>-122.02246599999999</v>
      </c>
      <c r="G2334" s="2">
        <v>36.700493999999999</v>
      </c>
      <c r="H2334" s="3">
        <v>44727.182734000002</v>
      </c>
      <c r="I2334" s="3">
        <v>209.02511799999999</v>
      </c>
      <c r="J2334">
        <v>1.4496E-2</v>
      </c>
      <c r="K2334" t="e">
        <f>VLOOKUP(A2334,Channel_xs_widths!$D$2:$E$279,2,FALSE)</f>
        <v>#N/A</v>
      </c>
      <c r="Q2334" s="5"/>
      <c r="R2334" s="3"/>
      <c r="U2334" s="16"/>
      <c r="V2334" s="2"/>
      <c r="W2334" s="5"/>
      <c r="AB2334" s="3"/>
      <c r="AC2334" s="2"/>
      <c r="AD2334" s="2"/>
    </row>
    <row r="2335" spans="1:30">
      <c r="A2335" s="5">
        <v>44674.804100000001</v>
      </c>
      <c r="B2335" s="3">
        <v>-1542.1539310000001</v>
      </c>
      <c r="F2335" s="2">
        <v>-122.022561</v>
      </c>
      <c r="G2335" s="2">
        <v>36.700358999999999</v>
      </c>
      <c r="H2335" s="3">
        <v>44744.444651999998</v>
      </c>
      <c r="I2335" s="3">
        <v>209.025237</v>
      </c>
      <c r="J2335">
        <v>3.4174999999999997E-2</v>
      </c>
      <c r="K2335" t="e">
        <f>VLOOKUP(A2335,Channel_xs_widths!$D$2:$E$279,2,FALSE)</f>
        <v>#N/A</v>
      </c>
      <c r="Q2335" s="5"/>
      <c r="R2335" s="3"/>
      <c r="U2335" s="16"/>
      <c r="V2335" s="2"/>
      <c r="W2335" s="5"/>
      <c r="AB2335" s="3"/>
      <c r="AC2335" s="2"/>
      <c r="AD2335" s="2"/>
    </row>
    <row r="2336" spans="1:30">
      <c r="A2336" s="5">
        <v>44692.053999999996</v>
      </c>
      <c r="B2336" s="3">
        <v>-1542.688721</v>
      </c>
      <c r="F2336" s="2">
        <v>-122.022657</v>
      </c>
      <c r="G2336" s="2">
        <v>36.700223000000001</v>
      </c>
      <c r="H2336" s="3">
        <v>44761.702839999998</v>
      </c>
      <c r="I2336" s="3">
        <v>209.02534</v>
      </c>
      <c r="J2336">
        <v>2.7071999999999999E-2</v>
      </c>
      <c r="K2336" t="e">
        <f>VLOOKUP(A2336,Channel_xs_widths!$D$2:$E$279,2,FALSE)</f>
        <v>#N/A</v>
      </c>
      <c r="Q2336" s="5"/>
      <c r="R2336" s="3"/>
      <c r="U2336" s="16"/>
      <c r="V2336" s="2"/>
      <c r="W2336" s="5"/>
      <c r="AB2336" s="3"/>
      <c r="AC2336" s="2"/>
      <c r="AD2336" s="2"/>
    </row>
    <row r="2337" spans="1:30">
      <c r="A2337" s="5">
        <v>44715.053899999999</v>
      </c>
      <c r="B2337" s="3">
        <v>-1541.06429</v>
      </c>
      <c r="F2337" s="2">
        <v>-122.022784</v>
      </c>
      <c r="G2337" s="2">
        <v>36.700043000000001</v>
      </c>
      <c r="H2337" s="3">
        <v>44784.760008999998</v>
      </c>
      <c r="I2337" s="3">
        <v>209.02546000000001</v>
      </c>
      <c r="J2337">
        <v>3.2964E-2</v>
      </c>
      <c r="K2337">
        <f>VLOOKUP(A2337,Channel_xs_widths!$D$2:$E$279,2,FALSE)</f>
        <v>221.84110700900001</v>
      </c>
      <c r="Q2337" s="5"/>
      <c r="R2337" s="3"/>
      <c r="U2337" s="16"/>
      <c r="V2337" s="2"/>
      <c r="W2337" s="5"/>
      <c r="AB2337" s="3"/>
      <c r="AC2337" s="2"/>
      <c r="AD2337" s="2"/>
    </row>
    <row r="2338" spans="1:30">
      <c r="A2338" s="5">
        <v>44725.306700000001</v>
      </c>
      <c r="B2338" s="3">
        <v>-1543.7848509999999</v>
      </c>
      <c r="F2338" s="2">
        <v>-122.02289500000001</v>
      </c>
      <c r="G2338" s="2">
        <v>36.700021</v>
      </c>
      <c r="H2338" s="3">
        <v>44795.367622999998</v>
      </c>
      <c r="I2338" s="3">
        <v>255.305556</v>
      </c>
      <c r="J2338">
        <v>9.5671999999999993E-2</v>
      </c>
      <c r="K2338" t="e">
        <f>VLOOKUP(A2338,Channel_xs_widths!$D$2:$E$279,2,FALSE)</f>
        <v>#N/A</v>
      </c>
      <c r="Q2338" s="5"/>
      <c r="R2338" s="3"/>
      <c r="U2338" s="16"/>
      <c r="V2338" s="2"/>
      <c r="W2338" s="5"/>
      <c r="AB2338" s="3"/>
      <c r="AC2338" s="2"/>
      <c r="AD2338" s="2"/>
    </row>
    <row r="2339" spans="1:30">
      <c r="A2339" s="5">
        <v>44756.0651</v>
      </c>
      <c r="B2339" s="3">
        <v>-1544.9879149999999</v>
      </c>
      <c r="F2339" s="2">
        <v>-122.023229</v>
      </c>
      <c r="G2339" s="2">
        <v>36.699953000000001</v>
      </c>
      <c r="H2339" s="3">
        <v>44826.149575000003</v>
      </c>
      <c r="I2339" s="3">
        <v>255.30569700000001</v>
      </c>
      <c r="J2339">
        <v>3.9113000000000002E-2</v>
      </c>
      <c r="K2339" t="e">
        <f>VLOOKUP(A2339,Channel_xs_widths!$D$2:$E$279,2,FALSE)</f>
        <v>#N/A</v>
      </c>
      <c r="Q2339" s="5"/>
      <c r="R2339" s="3"/>
      <c r="U2339" s="16"/>
      <c r="V2339" s="2"/>
      <c r="W2339" s="5"/>
      <c r="AB2339" s="3"/>
      <c r="AC2339" s="2"/>
      <c r="AD2339" s="2"/>
    </row>
    <row r="2340" spans="1:30">
      <c r="A2340" s="5">
        <v>44756.0651</v>
      </c>
      <c r="B2340" s="3">
        <v>-1544.9879149999999</v>
      </c>
      <c r="F2340" s="2">
        <v>-122.023229</v>
      </c>
      <c r="G2340" s="2">
        <v>36.699953000000001</v>
      </c>
      <c r="H2340" s="3">
        <v>44826.149575000003</v>
      </c>
      <c r="I2340" s="3">
        <v>258.62852500000002</v>
      </c>
      <c r="J2340">
        <v>9.1801999999999995E-2</v>
      </c>
      <c r="K2340" t="e">
        <f>VLOOKUP(A2340,Channel_xs_widths!$D$2:$E$279,2,FALSE)</f>
        <v>#N/A</v>
      </c>
      <c r="Q2340" s="5"/>
      <c r="R2340" s="3"/>
      <c r="U2340" s="16"/>
      <c r="V2340" s="2"/>
      <c r="W2340" s="5"/>
      <c r="AB2340" s="3"/>
      <c r="AC2340" s="2"/>
      <c r="AD2340" s="2"/>
    </row>
    <row r="2341" spans="1:30">
      <c r="A2341" s="5">
        <v>44786.823600000003</v>
      </c>
      <c r="B2341" s="3">
        <v>-1547.8116150000001</v>
      </c>
      <c r="F2341" s="2">
        <v>-122.023563</v>
      </c>
      <c r="G2341" s="2">
        <v>36.699885000000002</v>
      </c>
      <c r="H2341" s="3">
        <v>44857.037369999998</v>
      </c>
      <c r="I2341" s="3">
        <v>255.30591000000001</v>
      </c>
      <c r="J2341">
        <v>6.7246E-2</v>
      </c>
      <c r="K2341" t="e">
        <f>VLOOKUP(A2341,Channel_xs_widths!$D$2:$E$279,2,FALSE)</f>
        <v>#N/A</v>
      </c>
      <c r="Q2341" s="5"/>
      <c r="R2341" s="3"/>
      <c r="U2341" s="16"/>
      <c r="V2341" s="2"/>
      <c r="W2341" s="5"/>
      <c r="AB2341" s="3"/>
      <c r="AC2341" s="2"/>
      <c r="AD2341" s="2"/>
    </row>
    <row r="2342" spans="1:30">
      <c r="A2342" s="5">
        <v>44797.076399999998</v>
      </c>
      <c r="B2342" s="3">
        <v>-1547.745768</v>
      </c>
      <c r="F2342" s="2">
        <v>-122.023674</v>
      </c>
      <c r="G2342" s="2">
        <v>36.699863000000001</v>
      </c>
      <c r="H2342" s="3">
        <v>44867.290405</v>
      </c>
      <c r="I2342" s="3">
        <v>255.306051</v>
      </c>
      <c r="J2342">
        <v>0.119809</v>
      </c>
      <c r="K2342" t="e">
        <f>VLOOKUP(A2342,Channel_xs_widths!$D$2:$E$279,2,FALSE)</f>
        <v>#N/A</v>
      </c>
      <c r="Q2342" s="5"/>
      <c r="R2342" s="3"/>
      <c r="U2342" s="16"/>
      <c r="V2342" s="2"/>
      <c r="W2342" s="5"/>
      <c r="AB2342" s="3"/>
      <c r="AC2342" s="2"/>
      <c r="AD2342" s="2"/>
    </row>
    <row r="2343" spans="1:30">
      <c r="A2343" s="5">
        <v>44825.278299999998</v>
      </c>
      <c r="B2343" s="3">
        <v>-1552.418823</v>
      </c>
      <c r="F2343" s="2">
        <v>-122.02389700000001</v>
      </c>
      <c r="G2343" s="2">
        <v>36.699683</v>
      </c>
      <c r="H2343" s="3">
        <v>44895.876838999997</v>
      </c>
      <c r="I2343" s="3">
        <v>224.25938600000001</v>
      </c>
      <c r="J2343">
        <v>0.16569999999999999</v>
      </c>
      <c r="K2343" t="e">
        <f>VLOOKUP(A2343,Channel_xs_widths!$D$2:$E$279,2,FALSE)</f>
        <v>#N/A</v>
      </c>
      <c r="Q2343" s="5"/>
      <c r="R2343" s="3"/>
      <c r="U2343" s="16"/>
      <c r="V2343" s="2"/>
      <c r="W2343" s="5"/>
      <c r="AB2343" s="3"/>
      <c r="AC2343" s="2"/>
      <c r="AD2343" s="2"/>
    </row>
    <row r="2344" spans="1:30">
      <c r="A2344" s="5">
        <v>44825.278299999998</v>
      </c>
      <c r="B2344" s="3">
        <v>-1552.418823</v>
      </c>
      <c r="F2344" s="2">
        <v>-122.02389700000001</v>
      </c>
      <c r="G2344" s="2">
        <v>36.699683</v>
      </c>
      <c r="H2344" s="3">
        <v>44895.876838999997</v>
      </c>
      <c r="I2344" s="3">
        <v>180</v>
      </c>
      <c r="J2344">
        <v>2.1381000000000001E-2</v>
      </c>
      <c r="K2344" t="e">
        <f>VLOOKUP(A2344,Channel_xs_widths!$D$2:$E$279,2,FALSE)</f>
        <v>#N/A</v>
      </c>
      <c r="Q2344" s="5"/>
      <c r="R2344" s="3"/>
      <c r="U2344" s="16"/>
      <c r="V2344" s="2"/>
      <c r="W2344" s="5"/>
      <c r="AB2344" s="3"/>
      <c r="AC2344" s="2"/>
      <c r="AD2344" s="2"/>
    </row>
    <row r="2345" spans="1:30">
      <c r="A2345" s="5">
        <v>44853.480199999998</v>
      </c>
      <c r="B2345" s="3">
        <v>-1553.02181</v>
      </c>
      <c r="F2345" s="2">
        <v>-122.024119</v>
      </c>
      <c r="G2345" s="2">
        <v>36.699502000000003</v>
      </c>
      <c r="H2345" s="3">
        <v>44924.085207999997</v>
      </c>
      <c r="I2345" s="3">
        <v>224.25958900000001</v>
      </c>
      <c r="J2345">
        <v>1.933E-3</v>
      </c>
      <c r="K2345" t="e">
        <f>VLOOKUP(A2345,Channel_xs_widths!$D$2:$E$279,2,FALSE)</f>
        <v>#N/A</v>
      </c>
      <c r="Q2345" s="5"/>
      <c r="R2345" s="3"/>
      <c r="U2345" s="16"/>
      <c r="V2345" s="2"/>
      <c r="W2345" s="5"/>
      <c r="AB2345" s="3"/>
      <c r="AC2345" s="2"/>
      <c r="AD2345" s="2"/>
    </row>
    <row r="2346" spans="1:30">
      <c r="A2346" s="5">
        <v>44867.581200000001</v>
      </c>
      <c r="B2346" s="3">
        <v>-1552.5006100000001</v>
      </c>
      <c r="F2346" s="2">
        <v>-122.024231</v>
      </c>
      <c r="G2346" s="2">
        <v>36.699412000000002</v>
      </c>
      <c r="H2346" s="3">
        <v>44938.195810999998</v>
      </c>
      <c r="I2346" s="3">
        <v>224.25974199999999</v>
      </c>
      <c r="J2346">
        <v>5.2481E-2</v>
      </c>
      <c r="K2346" t="e">
        <f>VLOOKUP(A2346,Channel_xs_widths!$D$2:$E$279,2,FALSE)</f>
        <v>#N/A</v>
      </c>
      <c r="Q2346" s="5"/>
      <c r="R2346" s="3"/>
      <c r="U2346" s="16"/>
      <c r="V2346" s="2"/>
      <c r="W2346" s="5"/>
      <c r="AB2346" s="3"/>
      <c r="AC2346" s="2"/>
      <c r="AD2346" s="2"/>
    </row>
    <row r="2347" spans="1:30">
      <c r="A2347" s="5">
        <v>44909.8842</v>
      </c>
      <c r="B2347" s="3">
        <v>-1555.9819339999999</v>
      </c>
      <c r="F2347" s="2">
        <v>-122.024565</v>
      </c>
      <c r="G2347" s="2">
        <v>36.699142000000002</v>
      </c>
      <c r="H2347" s="3">
        <v>44980.641785</v>
      </c>
      <c r="I2347" s="3">
        <v>224.25994499999999</v>
      </c>
      <c r="J2347">
        <v>4.3297000000000002E-2</v>
      </c>
      <c r="K2347">
        <f>VLOOKUP(A2347,Channel_xs_widths!$D$2:$E$279,2,FALSE)</f>
        <v>235.373692718</v>
      </c>
      <c r="Q2347" s="5"/>
      <c r="R2347" s="3"/>
      <c r="U2347" s="16"/>
      <c r="V2347" s="2"/>
      <c r="W2347" s="5"/>
      <c r="AB2347" s="3"/>
      <c r="AC2347" s="2"/>
      <c r="AD2347" s="2"/>
    </row>
    <row r="2348" spans="1:30">
      <c r="A2348" s="5">
        <v>44923.985200000003</v>
      </c>
      <c r="B2348" s="3">
        <v>-1554.942708</v>
      </c>
      <c r="F2348" s="2">
        <v>-122.024676</v>
      </c>
      <c r="G2348" s="2">
        <v>36.699052000000002</v>
      </c>
      <c r="H2348" s="3">
        <v>44994.781031999999</v>
      </c>
      <c r="I2348" s="3">
        <v>224.26014799999999</v>
      </c>
      <c r="J2348">
        <v>1.2762000000000001E-2</v>
      </c>
      <c r="K2348" t="e">
        <f>VLOOKUP(A2348,Channel_xs_widths!$D$2:$E$279,2,FALSE)</f>
        <v>#N/A</v>
      </c>
      <c r="Q2348" s="5"/>
      <c r="R2348" s="3"/>
      <c r="U2348" s="16"/>
      <c r="V2348" s="2"/>
      <c r="W2348" s="5"/>
      <c r="AB2348" s="3"/>
      <c r="AC2348" s="2"/>
      <c r="AD2348" s="2"/>
    </row>
    <row r="2349" spans="1:30">
      <c r="A2349" s="5">
        <v>44943.872300000003</v>
      </c>
      <c r="B2349" s="3">
        <v>-1555.5481769999999</v>
      </c>
      <c r="F2349" s="2">
        <v>-122.024899</v>
      </c>
      <c r="G2349" s="2">
        <v>36.699052000000002</v>
      </c>
      <c r="H2349" s="3">
        <v>45014.677401000001</v>
      </c>
      <c r="I2349" s="3">
        <v>269.41716500000001</v>
      </c>
      <c r="J2349">
        <v>1.5989999999999999E-3</v>
      </c>
      <c r="K2349" t="e">
        <f>VLOOKUP(A2349,Channel_xs_widths!$D$2:$E$279,2,FALSE)</f>
        <v>#N/A</v>
      </c>
      <c r="Q2349" s="5"/>
      <c r="R2349" s="3"/>
      <c r="U2349" s="16"/>
      <c r="V2349" s="2"/>
      <c r="W2349" s="5"/>
      <c r="AB2349" s="3"/>
      <c r="AC2349" s="2"/>
      <c r="AD2349" s="2"/>
    </row>
    <row r="2350" spans="1:30">
      <c r="A2350" s="5">
        <v>44973.703000000001</v>
      </c>
      <c r="B2350" s="3">
        <v>-1554.8632</v>
      </c>
      <c r="F2350" s="2">
        <v>-122.025233</v>
      </c>
      <c r="G2350" s="2">
        <v>36.699052000000002</v>
      </c>
      <c r="H2350" s="3">
        <v>45044.515993000001</v>
      </c>
      <c r="I2350" s="3">
        <v>269.41733099999999</v>
      </c>
      <c r="J2350">
        <v>1.8488000000000001E-2</v>
      </c>
      <c r="K2350" t="e">
        <f>VLOOKUP(A2350,Channel_xs_widths!$D$2:$E$279,2,FALSE)</f>
        <v>#N/A</v>
      </c>
      <c r="Q2350" s="5"/>
      <c r="R2350" s="3"/>
      <c r="U2350" s="16"/>
      <c r="V2350" s="2"/>
      <c r="W2350" s="5"/>
      <c r="AB2350" s="3"/>
      <c r="AC2350" s="2"/>
      <c r="AD2350" s="2"/>
    </row>
    <row r="2351" spans="1:30">
      <c r="A2351" s="5">
        <v>44983.6466</v>
      </c>
      <c r="B2351" s="3">
        <v>-1556.283529</v>
      </c>
      <c r="F2351" s="2">
        <v>-122.025344</v>
      </c>
      <c r="G2351" s="2">
        <v>36.699052000000002</v>
      </c>
      <c r="H2351" s="3">
        <v>45054.560495999998</v>
      </c>
      <c r="I2351" s="3">
        <v>269.417464</v>
      </c>
      <c r="J2351">
        <v>0.120917</v>
      </c>
      <c r="K2351" t="e">
        <f>VLOOKUP(A2351,Channel_xs_widths!$D$2:$E$279,2,FALSE)</f>
        <v>#N/A</v>
      </c>
      <c r="Q2351" s="5"/>
      <c r="R2351" s="3"/>
      <c r="U2351" s="16"/>
      <c r="V2351" s="2"/>
      <c r="W2351" s="5"/>
      <c r="AB2351" s="3"/>
      <c r="AC2351" s="2"/>
      <c r="AD2351" s="2"/>
    </row>
    <row r="2352" spans="1:30">
      <c r="A2352" s="5">
        <v>44997.747600000002</v>
      </c>
      <c r="B2352" s="3">
        <v>-1557.770589</v>
      </c>
      <c r="F2352" s="2">
        <v>-122.02545499999999</v>
      </c>
      <c r="G2352" s="2">
        <v>36.699142000000002</v>
      </c>
      <c r="H2352" s="3">
        <v>45068.739693000003</v>
      </c>
      <c r="I2352" s="3">
        <v>314.57444600000002</v>
      </c>
      <c r="J2352">
        <v>0.123363</v>
      </c>
      <c r="K2352" t="e">
        <f>VLOOKUP(A2352,Channel_xs_widths!$D$2:$E$279,2,FALSE)</f>
        <v>#N/A</v>
      </c>
      <c r="Q2352" s="5"/>
      <c r="R2352" s="3"/>
      <c r="U2352" s="16"/>
      <c r="V2352" s="2"/>
      <c r="W2352" s="5"/>
      <c r="AB2352" s="3"/>
      <c r="AC2352" s="2"/>
      <c r="AD2352" s="2"/>
    </row>
    <row r="2353" spans="1:30">
      <c r="A2353" s="5">
        <v>45011.848599999998</v>
      </c>
      <c r="B2353" s="3">
        <v>-1559.762614</v>
      </c>
      <c r="F2353" s="2">
        <v>-122.025566</v>
      </c>
      <c r="G2353" s="2">
        <v>36.699232000000002</v>
      </c>
      <c r="H2353" s="3">
        <v>45082.980696999999</v>
      </c>
      <c r="I2353" s="3">
        <v>314.574545</v>
      </c>
      <c r="J2353">
        <v>9.9059999999999995E-2</v>
      </c>
      <c r="K2353" t="e">
        <f>VLOOKUP(A2353,Channel_xs_widths!$D$2:$E$279,2,FALSE)</f>
        <v>#N/A</v>
      </c>
      <c r="Q2353" s="5"/>
      <c r="R2353" s="3"/>
      <c r="U2353" s="16"/>
      <c r="V2353" s="2"/>
      <c r="W2353" s="5"/>
      <c r="AB2353" s="3"/>
      <c r="AC2353" s="2"/>
      <c r="AD2353" s="2"/>
    </row>
    <row r="2354" spans="1:30">
      <c r="A2354" s="5">
        <v>45025.9496</v>
      </c>
      <c r="B2354" s="3">
        <v>-1560.56429</v>
      </c>
      <c r="F2354" s="2">
        <v>-122.025678</v>
      </c>
      <c r="G2354" s="2">
        <v>36.699322000000002</v>
      </c>
      <c r="H2354" s="3">
        <v>45097.104454</v>
      </c>
      <c r="I2354" s="3">
        <v>314.57464399999998</v>
      </c>
      <c r="J2354">
        <v>3.2266000000000003E-2</v>
      </c>
      <c r="K2354" t="e">
        <f>VLOOKUP(A2354,Channel_xs_widths!$D$2:$E$279,2,FALSE)</f>
        <v>#N/A</v>
      </c>
      <c r="Q2354" s="5"/>
      <c r="R2354" s="3"/>
      <c r="U2354" s="16"/>
      <c r="V2354" s="2"/>
      <c r="W2354" s="5"/>
      <c r="AB2354" s="3"/>
      <c r="AC2354" s="2"/>
      <c r="AD2354" s="2"/>
    </row>
    <row r="2355" spans="1:30">
      <c r="A2355" s="5">
        <v>45046.040800000002</v>
      </c>
      <c r="B2355" s="3">
        <v>-1560.8658620000001</v>
      </c>
      <c r="F2355" s="2">
        <v>-122.02589999999999</v>
      </c>
      <c r="G2355" s="2">
        <v>36.699295999999997</v>
      </c>
      <c r="H2355" s="3">
        <v>45117.197918999998</v>
      </c>
      <c r="I2355" s="3">
        <v>261.243583</v>
      </c>
      <c r="J2355">
        <v>3.6927000000000001E-2</v>
      </c>
      <c r="K2355" t="e">
        <f>VLOOKUP(A2355,Channel_xs_widths!$D$2:$E$279,2,FALSE)</f>
        <v>#N/A</v>
      </c>
      <c r="Q2355" s="5"/>
      <c r="R2355" s="3"/>
      <c r="U2355" s="16"/>
      <c r="V2355" s="2"/>
      <c r="W2355" s="5"/>
      <c r="AB2355" s="3"/>
      <c r="AC2355" s="2"/>
      <c r="AD2355" s="2"/>
    </row>
    <row r="2356" spans="1:30">
      <c r="A2356" s="5">
        <v>45076.177600000003</v>
      </c>
      <c r="B2356" s="3">
        <v>-1562.419085</v>
      </c>
      <c r="F2356" s="2">
        <v>-122.026234</v>
      </c>
      <c r="G2356" s="2">
        <v>36.699258</v>
      </c>
      <c r="H2356" s="3">
        <v>45147.374731999997</v>
      </c>
      <c r="I2356" s="3">
        <v>261.24375300000003</v>
      </c>
      <c r="J2356">
        <v>4.0224000000000003E-2</v>
      </c>
      <c r="K2356">
        <f>VLOOKUP(A2356,Channel_xs_widths!$D$2:$E$279,2,FALSE)</f>
        <v>285.27830049699998</v>
      </c>
      <c r="Q2356" s="5"/>
      <c r="R2356" s="3"/>
      <c r="U2356" s="16"/>
      <c r="V2356" s="2"/>
      <c r="W2356" s="5"/>
      <c r="AB2356" s="3"/>
      <c r="AC2356" s="2"/>
      <c r="AD2356" s="2"/>
    </row>
    <row r="2357" spans="1:30">
      <c r="A2357" s="5">
        <v>45096.268799999998</v>
      </c>
      <c r="B2357" s="3">
        <v>-1562.8862300000001</v>
      </c>
      <c r="F2357" s="2">
        <v>-122.02645699999999</v>
      </c>
      <c r="G2357" s="2">
        <v>36.699232000000002</v>
      </c>
      <c r="H2357" s="3">
        <v>45167.471378000002</v>
      </c>
      <c r="I2357" s="3">
        <v>261.243923</v>
      </c>
      <c r="J2357">
        <v>2.8454E-2</v>
      </c>
      <c r="K2357" t="e">
        <f>VLOOKUP(A2357,Channel_xs_widths!$D$2:$E$279,2,FALSE)</f>
        <v>#N/A</v>
      </c>
      <c r="Q2357" s="5"/>
      <c r="R2357" s="3"/>
      <c r="U2357" s="16"/>
      <c r="V2357" s="2"/>
      <c r="W2357" s="5"/>
      <c r="AB2357" s="3"/>
      <c r="AC2357" s="2"/>
      <c r="AD2357" s="2"/>
    </row>
    <row r="2358" spans="1:30">
      <c r="A2358" s="5">
        <v>45106.411500000002</v>
      </c>
      <c r="B2358" s="3">
        <v>-1563.279346</v>
      </c>
      <c r="F2358" s="2">
        <v>-122.026568</v>
      </c>
      <c r="G2358" s="2">
        <v>36.699249999999999</v>
      </c>
      <c r="H2358" s="3">
        <v>45177.621612000003</v>
      </c>
      <c r="I2358" s="3">
        <v>280.78865200000001</v>
      </c>
      <c r="J2358">
        <v>3.0634999999999999E-2</v>
      </c>
      <c r="K2358" t="e">
        <f>VLOOKUP(A2358,Channel_xs_widths!$D$2:$E$279,2,FALSE)</f>
        <v>#N/A</v>
      </c>
      <c r="Q2358" s="5"/>
      <c r="R2358" s="3"/>
      <c r="U2358" s="16"/>
      <c r="V2358" s="2"/>
      <c r="W2358" s="5"/>
      <c r="AB2358" s="3"/>
      <c r="AC2358" s="2"/>
      <c r="AD2358" s="2"/>
    </row>
    <row r="2359" spans="1:30">
      <c r="A2359" s="5">
        <v>45136.8393</v>
      </c>
      <c r="B2359" s="3">
        <v>-1564.1291020000001</v>
      </c>
      <c r="F2359" s="2">
        <v>-122.02690200000001</v>
      </c>
      <c r="G2359" s="2">
        <v>36.699303999999998</v>
      </c>
      <c r="H2359" s="3">
        <v>45208.061317</v>
      </c>
      <c r="I2359" s="3">
        <v>280.78879000000001</v>
      </c>
      <c r="J2359">
        <v>3.4617000000000002E-2</v>
      </c>
      <c r="K2359" t="e">
        <f>VLOOKUP(A2359,Channel_xs_widths!$D$2:$E$279,2,FALSE)</f>
        <v>#N/A</v>
      </c>
      <c r="Q2359" s="5"/>
      <c r="R2359" s="3"/>
      <c r="U2359" s="16"/>
      <c r="V2359" s="2"/>
      <c r="W2359" s="5"/>
      <c r="AB2359" s="3"/>
      <c r="AC2359" s="2"/>
      <c r="AD2359" s="2"/>
    </row>
    <row r="2360" spans="1:30">
      <c r="A2360" s="5">
        <v>45146.981899999999</v>
      </c>
      <c r="B2360" s="3">
        <v>-1564.683757</v>
      </c>
      <c r="F2360" s="2">
        <v>-122.027013</v>
      </c>
      <c r="G2360" s="2">
        <v>36.699322000000002</v>
      </c>
      <c r="H2360" s="3">
        <v>45218.219081000003</v>
      </c>
      <c r="I2360" s="3">
        <v>280.788928</v>
      </c>
      <c r="J2360">
        <v>5.1935000000000002E-2</v>
      </c>
      <c r="K2360" t="e">
        <f>VLOOKUP(A2360,Channel_xs_widths!$D$2:$E$279,2,FALSE)</f>
        <v>#N/A</v>
      </c>
      <c r="Q2360" s="5"/>
      <c r="R2360" s="3"/>
      <c r="U2360" s="16"/>
      <c r="V2360" s="2"/>
      <c r="W2360" s="5"/>
      <c r="AB2360" s="3"/>
      <c r="AC2360" s="2"/>
      <c r="AD2360" s="2"/>
    </row>
    <row r="2361" spans="1:30">
      <c r="A2361" s="5">
        <v>45169.2408</v>
      </c>
      <c r="B2361" s="3">
        <v>-1565.8118899999999</v>
      </c>
      <c r="F2361" s="2">
        <v>-122.027236</v>
      </c>
      <c r="G2361" s="2">
        <v>36.699412000000002</v>
      </c>
      <c r="H2361" s="3">
        <v>45240.506558000001</v>
      </c>
      <c r="I2361" s="3">
        <v>296.10942999999997</v>
      </c>
      <c r="J2361">
        <v>5.0681999999999998E-2</v>
      </c>
      <c r="K2361" t="e">
        <f>VLOOKUP(A2361,Channel_xs_widths!$D$2:$E$279,2,FALSE)</f>
        <v>#N/A</v>
      </c>
      <c r="Q2361" s="5"/>
      <c r="R2361" s="3"/>
      <c r="U2361" s="16"/>
      <c r="V2361" s="2"/>
      <c r="W2361" s="5"/>
      <c r="AB2361" s="3"/>
      <c r="AC2361" s="2"/>
      <c r="AD2361" s="2"/>
    </row>
    <row r="2362" spans="1:30">
      <c r="A2362" s="5">
        <v>45169.2408</v>
      </c>
      <c r="B2362" s="3">
        <v>-1565.8118899999999</v>
      </c>
      <c r="F2362" s="2">
        <v>-122.027236</v>
      </c>
      <c r="G2362" s="2">
        <v>36.699412000000002</v>
      </c>
      <c r="H2362" s="3">
        <v>45240.506558000001</v>
      </c>
      <c r="I2362" s="3">
        <v>292.81104900000003</v>
      </c>
      <c r="J2362">
        <v>6.4743999999999996E-2</v>
      </c>
      <c r="K2362" t="e">
        <f>VLOOKUP(A2362,Channel_xs_widths!$D$2:$E$279,2,FALSE)</f>
        <v>#N/A</v>
      </c>
      <c r="Q2362" s="5"/>
      <c r="R2362" s="3"/>
      <c r="U2362" s="16"/>
      <c r="V2362" s="2"/>
      <c r="W2362" s="5"/>
      <c r="AB2362" s="3"/>
      <c r="AC2362" s="2"/>
      <c r="AD2362" s="2"/>
    </row>
    <row r="2363" spans="1:30">
      <c r="A2363" s="5">
        <v>45202.629099999998</v>
      </c>
      <c r="B2363" s="3">
        <v>-1567.9735720000001</v>
      </c>
      <c r="F2363" s="2">
        <v>-122.02757</v>
      </c>
      <c r="G2363" s="2">
        <v>36.699547000000003</v>
      </c>
      <c r="H2363" s="3">
        <v>45273.964782000003</v>
      </c>
      <c r="I2363" s="3">
        <v>296.10962799999999</v>
      </c>
      <c r="J2363">
        <v>5.3407000000000003E-2</v>
      </c>
      <c r="K2363" t="e">
        <f>VLOOKUP(A2363,Channel_xs_widths!$D$2:$E$279,2,FALSE)</f>
        <v>#N/A</v>
      </c>
      <c r="Q2363" s="5"/>
      <c r="R2363" s="3"/>
      <c r="U2363" s="16"/>
      <c r="V2363" s="2"/>
      <c r="W2363" s="5"/>
      <c r="AB2363" s="3"/>
      <c r="AC2363" s="2"/>
      <c r="AD2363" s="2"/>
    </row>
    <row r="2364" spans="1:30">
      <c r="A2364" s="5">
        <v>45213.758600000001</v>
      </c>
      <c r="B2364" s="3">
        <v>-1568.189453</v>
      </c>
      <c r="F2364" s="2">
        <v>-122.027681</v>
      </c>
      <c r="G2364" s="2">
        <v>36.699592000000003</v>
      </c>
      <c r="H2364" s="3">
        <v>45285.096304999999</v>
      </c>
      <c r="I2364" s="3">
        <v>296.10978699999998</v>
      </c>
      <c r="J2364">
        <v>2.0778000000000001E-2</v>
      </c>
      <c r="K2364" t="e">
        <f>VLOOKUP(A2364,Channel_xs_widths!$D$2:$E$279,2,FALSE)</f>
        <v>#N/A</v>
      </c>
      <c r="Q2364" s="5"/>
      <c r="R2364" s="3"/>
      <c r="U2364" s="16"/>
      <c r="V2364" s="2"/>
      <c r="W2364" s="5"/>
      <c r="AB2364" s="3"/>
      <c r="AC2364" s="2"/>
      <c r="AD2364" s="2"/>
    </row>
    <row r="2365" spans="1:30">
      <c r="A2365" s="5">
        <v>45233.645600000003</v>
      </c>
      <c r="B2365" s="3">
        <v>-1568.6180420000001</v>
      </c>
      <c r="F2365" s="2">
        <v>-122.02790400000001</v>
      </c>
      <c r="G2365" s="2">
        <v>36.699592000000003</v>
      </c>
      <c r="H2365" s="3">
        <v>45304.987925000001</v>
      </c>
      <c r="I2365" s="3">
        <v>269.41895399999999</v>
      </c>
      <c r="J2365">
        <v>5.3987E-2</v>
      </c>
      <c r="K2365" t="e">
        <f>VLOOKUP(A2365,Channel_xs_widths!$D$2:$E$279,2,FALSE)</f>
        <v>#N/A</v>
      </c>
      <c r="Q2365" s="5"/>
      <c r="R2365" s="3"/>
      <c r="U2365" s="16"/>
      <c r="V2365" s="2"/>
      <c r="W2365" s="5"/>
      <c r="AB2365" s="3"/>
      <c r="AC2365" s="2"/>
      <c r="AD2365" s="2"/>
    </row>
    <row r="2366" spans="1:30">
      <c r="A2366" s="5">
        <v>45263.4761</v>
      </c>
      <c r="B2366" s="3">
        <v>-1570.8735349999999</v>
      </c>
      <c r="F2366" s="2">
        <v>-122.028238</v>
      </c>
      <c r="G2366" s="2">
        <v>36.699592000000003</v>
      </c>
      <c r="H2366" s="3">
        <v>45334.903575999997</v>
      </c>
      <c r="I2366" s="3">
        <v>269.41912000000002</v>
      </c>
      <c r="J2366">
        <v>5.3097999999999999E-2</v>
      </c>
      <c r="K2366" t="e">
        <f>VLOOKUP(A2366,Channel_xs_widths!$D$2:$E$279,2,FALSE)</f>
        <v>#N/A</v>
      </c>
      <c r="Q2366" s="5"/>
      <c r="R2366" s="3"/>
      <c r="U2366" s="16"/>
      <c r="V2366" s="2"/>
      <c r="W2366" s="5"/>
      <c r="AB2366" s="3"/>
      <c r="AC2366" s="2"/>
      <c r="AD2366" s="2"/>
    </row>
    <row r="2367" spans="1:30">
      <c r="A2367" s="5">
        <v>45273.419600000001</v>
      </c>
      <c r="B2367" s="3">
        <v>-1570.7299800000001</v>
      </c>
      <c r="F2367" s="2">
        <v>-122.02834900000001</v>
      </c>
      <c r="G2367" s="2">
        <v>36.699592000000003</v>
      </c>
      <c r="H2367" s="3">
        <v>45344.848113</v>
      </c>
      <c r="I2367" s="3">
        <v>269.41925300000003</v>
      </c>
      <c r="J2367">
        <v>1.3295E-2</v>
      </c>
      <c r="K2367" t="e">
        <f>VLOOKUP(A2367,Channel_xs_widths!$D$2:$E$279,2,FALSE)</f>
        <v>#N/A</v>
      </c>
      <c r="Q2367" s="5"/>
      <c r="R2367" s="3"/>
      <c r="U2367" s="16"/>
      <c r="V2367" s="2"/>
      <c r="W2367" s="5"/>
      <c r="AB2367" s="3"/>
      <c r="AC2367" s="2"/>
      <c r="AD2367" s="2"/>
    </row>
    <row r="2368" spans="1:30">
      <c r="A2368" s="5">
        <v>45295.678399999997</v>
      </c>
      <c r="B2368" s="3">
        <v>-1570.4453940000001</v>
      </c>
      <c r="F2368" s="2">
        <v>-122.028572</v>
      </c>
      <c r="G2368" s="2">
        <v>36.699502000000003</v>
      </c>
      <c r="H2368" s="3">
        <v>45367.108791999999</v>
      </c>
      <c r="I2368" s="3">
        <v>242.72842700000001</v>
      </c>
      <c r="J2368">
        <v>2.7574999999999999E-2</v>
      </c>
      <c r="K2368" t="e">
        <f>VLOOKUP(A2368,Channel_xs_widths!$D$2:$E$279,2,FALSE)</f>
        <v>#N/A</v>
      </c>
      <c r="Q2368" s="5"/>
      <c r="R2368" s="3"/>
      <c r="U2368" s="16"/>
      <c r="V2368" s="2"/>
      <c r="W2368" s="5"/>
      <c r="AB2368" s="3"/>
      <c r="AC2368" s="2"/>
      <c r="AD2368" s="2"/>
    </row>
    <row r="2369" spans="1:30">
      <c r="A2369" s="5">
        <v>45317.937299999998</v>
      </c>
      <c r="B2369" s="3">
        <v>-1571.9575600000001</v>
      </c>
      <c r="F2369" s="2">
        <v>-122.028794</v>
      </c>
      <c r="G2369" s="2">
        <v>36.699412000000002</v>
      </c>
      <c r="H2369" s="3">
        <v>45389.418977000001</v>
      </c>
      <c r="I2369" s="3">
        <v>242.728588</v>
      </c>
      <c r="J2369">
        <v>6.5734000000000001E-2</v>
      </c>
      <c r="K2369" t="e">
        <f>VLOOKUP(A2369,Channel_xs_widths!$D$2:$E$279,2,FALSE)</f>
        <v>#N/A</v>
      </c>
      <c r="Q2369" s="5"/>
      <c r="R2369" s="3"/>
      <c r="U2369" s="16"/>
      <c r="V2369" s="2"/>
      <c r="W2369" s="5"/>
      <c r="AB2369" s="3"/>
      <c r="AC2369" s="2"/>
      <c r="AD2369" s="2"/>
    </row>
    <row r="2370" spans="1:30">
      <c r="A2370" s="5">
        <v>45329.066800000001</v>
      </c>
      <c r="B2370" s="3">
        <v>-1572.6401370000001</v>
      </c>
      <c r="F2370" s="2">
        <v>-122.02890600000001</v>
      </c>
      <c r="G2370" s="2">
        <v>36.699367000000002</v>
      </c>
      <c r="H2370" s="3">
        <v>45400.569336</v>
      </c>
      <c r="I2370" s="3">
        <v>242.72871000000001</v>
      </c>
      <c r="J2370">
        <v>1.7496000000000001E-2</v>
      </c>
      <c r="K2370">
        <f>VLOOKUP(A2370,Channel_xs_widths!$D$2:$E$279,2,FALSE)</f>
        <v>373.29456802499999</v>
      </c>
      <c r="Q2370" s="5"/>
      <c r="R2370" s="3"/>
      <c r="U2370" s="16"/>
      <c r="V2370" s="2"/>
      <c r="W2370" s="5"/>
      <c r="AB2370" s="3"/>
      <c r="AC2370" s="2"/>
      <c r="AD2370" s="2"/>
    </row>
    <row r="2371" spans="1:30">
      <c r="A2371" s="5">
        <v>45340.196199999998</v>
      </c>
      <c r="B2371" s="3">
        <v>-1572.3470050000001</v>
      </c>
      <c r="F2371" s="2">
        <v>-122.029017</v>
      </c>
      <c r="G2371" s="2">
        <v>36.699322000000002</v>
      </c>
      <c r="H2371" s="3">
        <v>45411.702647999999</v>
      </c>
      <c r="I2371" s="3">
        <v>242.72879</v>
      </c>
      <c r="J2371">
        <v>1.5671999999999998E-2</v>
      </c>
      <c r="K2371" t="e">
        <f>VLOOKUP(A2371,Channel_xs_widths!$D$2:$E$279,2,FALSE)</f>
        <v>#N/A</v>
      </c>
      <c r="Q2371" s="5"/>
      <c r="R2371" s="3"/>
      <c r="U2371" s="16"/>
      <c r="V2371" s="2"/>
      <c r="W2371" s="5"/>
      <c r="AB2371" s="3"/>
      <c r="AC2371" s="2"/>
      <c r="AD2371" s="2"/>
    </row>
    <row r="2372" spans="1:30">
      <c r="A2372" s="5">
        <v>45364.188499999997</v>
      </c>
      <c r="B2372" s="3">
        <v>-1573.1905790000001</v>
      </c>
      <c r="F2372" s="2">
        <v>-122.02916500000001</v>
      </c>
      <c r="G2372" s="2">
        <v>36.699142000000002</v>
      </c>
      <c r="H2372" s="3">
        <v>45435.709772000002</v>
      </c>
      <c r="I2372" s="3">
        <v>212.96506299999999</v>
      </c>
      <c r="J2372">
        <v>2.8423E-2</v>
      </c>
      <c r="K2372" t="e">
        <f>VLOOKUP(A2372,Channel_xs_widths!$D$2:$E$279,2,FALSE)</f>
        <v>#N/A</v>
      </c>
      <c r="Q2372" s="5"/>
      <c r="R2372" s="3"/>
      <c r="U2372" s="16"/>
      <c r="V2372" s="2"/>
      <c r="W2372" s="5"/>
      <c r="AB2372" s="3"/>
      <c r="AC2372" s="2"/>
      <c r="AD2372" s="2"/>
    </row>
    <row r="2373" spans="1:30">
      <c r="A2373" s="5">
        <v>45376.184699999998</v>
      </c>
      <c r="B2373" s="3">
        <v>-1573.3699140000001</v>
      </c>
      <c r="F2373" s="2">
        <v>-122.02924</v>
      </c>
      <c r="G2373" s="2">
        <v>36.699052000000002</v>
      </c>
      <c r="H2373" s="3">
        <v>45447.707267999998</v>
      </c>
      <c r="I2373" s="3">
        <v>212.96517800000001</v>
      </c>
      <c r="J2373">
        <v>3.3703999999999998E-2</v>
      </c>
      <c r="K2373" t="e">
        <f>VLOOKUP(A2373,Channel_xs_widths!$D$2:$E$279,2,FALSE)</f>
        <v>#N/A</v>
      </c>
      <c r="Q2373" s="5"/>
      <c r="R2373" s="3"/>
      <c r="U2373" s="16"/>
      <c r="V2373" s="2"/>
      <c r="W2373" s="5"/>
      <c r="AB2373" s="3"/>
      <c r="AC2373" s="2"/>
      <c r="AD2373" s="2"/>
    </row>
    <row r="2374" spans="1:30">
      <c r="A2374" s="5">
        <v>45400.177000000003</v>
      </c>
      <c r="B2374" s="3">
        <v>-1574.4035510000001</v>
      </c>
      <c r="F2374" s="2">
        <v>-122.029388</v>
      </c>
      <c r="G2374" s="2">
        <v>36.698870999999997</v>
      </c>
      <c r="H2374" s="3">
        <v>45471.721846</v>
      </c>
      <c r="I2374" s="3">
        <v>212.965293</v>
      </c>
      <c r="J2374">
        <v>9.9273E-2</v>
      </c>
      <c r="K2374" t="e">
        <f>VLOOKUP(A2374,Channel_xs_widths!$D$2:$E$279,2,FALSE)</f>
        <v>#N/A</v>
      </c>
      <c r="Q2374" s="5"/>
      <c r="R2374" s="3"/>
      <c r="U2374" s="16"/>
      <c r="V2374" s="2"/>
      <c r="W2374" s="5"/>
      <c r="AB2374" s="3"/>
      <c r="AC2374" s="2"/>
      <c r="AD2374" s="2"/>
    </row>
    <row r="2375" spans="1:30">
      <c r="A2375" s="5">
        <v>45430.167399999998</v>
      </c>
      <c r="B2375" s="3">
        <v>-1578.7289430000001</v>
      </c>
      <c r="F2375" s="2">
        <v>-122.029574</v>
      </c>
      <c r="G2375" s="2">
        <v>36.698645999999997</v>
      </c>
      <c r="H2375" s="3">
        <v>45502.022582999998</v>
      </c>
      <c r="I2375" s="3">
        <v>212.96546599999999</v>
      </c>
      <c r="J2375">
        <v>0.144207</v>
      </c>
      <c r="K2375" t="e">
        <f>VLOOKUP(A2375,Channel_xs_widths!$D$2:$E$279,2,FALSE)</f>
        <v>#N/A</v>
      </c>
      <c r="Q2375" s="5"/>
      <c r="R2375" s="3"/>
      <c r="U2375" s="16"/>
      <c r="V2375" s="2"/>
      <c r="W2375" s="5"/>
      <c r="AB2375" s="3"/>
      <c r="AC2375" s="2"/>
      <c r="AD2375" s="2"/>
    </row>
    <row r="2376" spans="1:30">
      <c r="A2376" s="5">
        <v>45436.165500000003</v>
      </c>
      <c r="B2376" s="3">
        <v>-1579.5933299999999</v>
      </c>
      <c r="F2376" s="2">
        <v>-122.029611</v>
      </c>
      <c r="G2376" s="2">
        <v>36.698600999999996</v>
      </c>
      <c r="H2376" s="3">
        <v>45508.082633999999</v>
      </c>
      <c r="I2376" s="3">
        <v>212.96558099999999</v>
      </c>
      <c r="J2376">
        <v>7.2345999999999994E-2</v>
      </c>
      <c r="K2376" t="e">
        <f>VLOOKUP(A2376,Channel_xs_widths!$D$2:$E$279,2,FALSE)</f>
        <v>#N/A</v>
      </c>
      <c r="Q2376" s="5"/>
      <c r="R2376" s="3"/>
      <c r="U2376" s="16"/>
      <c r="V2376" s="2"/>
      <c r="W2376" s="5"/>
      <c r="AB2376" s="3"/>
      <c r="AC2376" s="2"/>
      <c r="AD2376" s="2"/>
    </row>
    <row r="2377" spans="1:30">
      <c r="A2377" s="5">
        <v>45448.161699999997</v>
      </c>
      <c r="B2377" s="3">
        <v>-1580.0307620000001</v>
      </c>
      <c r="F2377" s="2">
        <v>-122.029685</v>
      </c>
      <c r="G2377" s="2">
        <v>36.698511000000003</v>
      </c>
      <c r="H2377" s="3">
        <v>45520.086786</v>
      </c>
      <c r="I2377" s="3">
        <v>212.96563800000001</v>
      </c>
      <c r="J2377">
        <v>1.1996E-2</v>
      </c>
      <c r="K2377" t="e">
        <f>VLOOKUP(A2377,Channel_xs_widths!$D$2:$E$279,2,FALSE)</f>
        <v>#N/A</v>
      </c>
      <c r="Q2377" s="5"/>
      <c r="R2377" s="3"/>
      <c r="U2377" s="16"/>
      <c r="V2377" s="2"/>
      <c r="W2377" s="5"/>
      <c r="AB2377" s="3"/>
      <c r="AC2377" s="2"/>
      <c r="AD2377" s="2"/>
    </row>
    <row r="2378" spans="1:30">
      <c r="A2378" s="5">
        <v>45476.363799999999</v>
      </c>
      <c r="B2378" s="3">
        <v>-1580.075562</v>
      </c>
      <c r="F2378" s="2">
        <v>-122.02990699999999</v>
      </c>
      <c r="G2378" s="2">
        <v>36.698331000000003</v>
      </c>
      <c r="H2378" s="3">
        <v>45548.288925000001</v>
      </c>
      <c r="I2378" s="3">
        <v>224.26350500000001</v>
      </c>
      <c r="J2378">
        <v>1.5889999999999999E-3</v>
      </c>
      <c r="K2378" t="e">
        <f>VLOOKUP(A2378,Channel_xs_widths!$D$2:$E$279,2,FALSE)</f>
        <v>#N/A</v>
      </c>
      <c r="Q2378" s="5"/>
      <c r="R2378" s="3"/>
      <c r="U2378" s="16"/>
      <c r="V2378" s="2"/>
      <c r="W2378" s="5"/>
      <c r="AB2378" s="3"/>
      <c r="AC2378" s="2"/>
      <c r="AD2378" s="2"/>
    </row>
    <row r="2379" spans="1:30">
      <c r="A2379" s="5">
        <v>45476.363799999999</v>
      </c>
      <c r="B2379" s="3">
        <v>-1580.075562</v>
      </c>
      <c r="F2379" s="2">
        <v>-122.02990699999999</v>
      </c>
      <c r="G2379" s="2">
        <v>36.698331000000003</v>
      </c>
      <c r="H2379" s="3">
        <v>45548.288925000001</v>
      </c>
      <c r="I2379" s="3">
        <v>180</v>
      </c>
      <c r="J2379">
        <v>2.4296999999999999E-2</v>
      </c>
      <c r="K2379" t="e">
        <f>VLOOKUP(A2379,Channel_xs_widths!$D$2:$E$279,2,FALSE)</f>
        <v>#N/A</v>
      </c>
      <c r="Q2379" s="5"/>
      <c r="R2379" s="3"/>
      <c r="U2379" s="16"/>
      <c r="V2379" s="2"/>
      <c r="W2379" s="5"/>
      <c r="AB2379" s="3"/>
      <c r="AC2379" s="2"/>
      <c r="AD2379" s="2"/>
    </row>
    <row r="2380" spans="1:30">
      <c r="A2380" s="5">
        <v>45518.667000000001</v>
      </c>
      <c r="B2380" s="3">
        <v>-1581.103394</v>
      </c>
      <c r="F2380" s="2">
        <v>-122.030241</v>
      </c>
      <c r="G2380" s="2">
        <v>36.698059999999998</v>
      </c>
      <c r="H2380" s="3">
        <v>45590.604621999999</v>
      </c>
      <c r="I2380" s="3">
        <v>224.26375999999999</v>
      </c>
      <c r="J2380">
        <v>2.4296999999999999E-2</v>
      </c>
      <c r="K2380">
        <f>VLOOKUP(A2380,Channel_xs_widths!$D$2:$E$279,2,FALSE)</f>
        <v>402.758715994</v>
      </c>
      <c r="Q2380" s="5"/>
      <c r="R2380" s="3"/>
      <c r="U2380" s="16"/>
      <c r="V2380" s="2"/>
      <c r="W2380" s="5"/>
      <c r="AB2380" s="3"/>
      <c r="AC2380" s="2"/>
      <c r="AD2380" s="2"/>
    </row>
    <row r="2381" spans="1:30">
      <c r="A2381" s="5">
        <v>45518.667000000001</v>
      </c>
      <c r="B2381" s="3">
        <v>-1581.103394</v>
      </c>
      <c r="F2381" s="2">
        <v>-122.030241</v>
      </c>
      <c r="G2381" s="2">
        <v>36.698059999999998</v>
      </c>
      <c r="H2381" s="3">
        <v>45590.604621999999</v>
      </c>
      <c r="I2381" s="3">
        <v>180</v>
      </c>
      <c r="J2381">
        <v>2.8445000000000002E-2</v>
      </c>
      <c r="Q2381" s="5"/>
      <c r="R2381" s="3"/>
      <c r="U2381" s="16"/>
      <c r="V2381" s="2"/>
      <c r="W2381" s="5"/>
      <c r="AB2381" s="3"/>
      <c r="AC2381" s="2"/>
      <c r="AD2381" s="2"/>
    </row>
    <row r="2382" spans="1:30">
      <c r="A2382" s="5">
        <v>45546.869200000001</v>
      </c>
      <c r="B2382" s="3">
        <v>-1581.9055989999999</v>
      </c>
      <c r="F2382" s="2">
        <v>-122.03046399999999</v>
      </c>
      <c r="G2382" s="2">
        <v>36.697879999999998</v>
      </c>
      <c r="H2382" s="3">
        <v>45618.818209999998</v>
      </c>
      <c r="I2382" s="3">
        <v>224.264014</v>
      </c>
      <c r="J2382">
        <v>3.3495999999999998E-2</v>
      </c>
      <c r="K2382" t="e">
        <f>VLOOKUP(A2382,Channel_xs_widths!$D$2:$E$279,2,FALSE)</f>
        <v>#N/A</v>
      </c>
      <c r="Q2382" s="5"/>
      <c r="R2382" s="3"/>
      <c r="U2382" s="16"/>
      <c r="V2382" s="2"/>
      <c r="W2382" s="5"/>
      <c r="AB2382" s="3"/>
      <c r="AC2382" s="2"/>
      <c r="AD2382" s="2"/>
    </row>
    <row r="2383" spans="1:30">
      <c r="A2383" s="5">
        <v>45558.035300000003</v>
      </c>
      <c r="B2383" s="3">
        <v>-1582.4220580000001</v>
      </c>
      <c r="F2383" s="2">
        <v>-122.03052</v>
      </c>
      <c r="G2383" s="2">
        <v>36.697789999999998</v>
      </c>
      <c r="H2383" s="3">
        <v>45629.996294999997</v>
      </c>
      <c r="I2383" s="3">
        <v>205.860693</v>
      </c>
      <c r="J2383">
        <v>8.1030000000000008E-3</v>
      </c>
      <c r="K2383" t="e">
        <f>VLOOKUP(A2383,Channel_xs_widths!$D$2:$E$279,2,FALSE)</f>
        <v>#N/A</v>
      </c>
      <c r="Q2383" s="5"/>
      <c r="R2383" s="3"/>
      <c r="U2383" s="16"/>
      <c r="V2383" s="2"/>
      <c r="W2383" s="5"/>
      <c r="AB2383" s="3"/>
      <c r="AC2383" s="2"/>
      <c r="AD2383" s="2"/>
    </row>
    <row r="2384" spans="1:30">
      <c r="A2384" s="5">
        <v>45569.201500000003</v>
      </c>
      <c r="B2384" s="3">
        <v>-1581.7246500000001</v>
      </c>
      <c r="F2384" s="2">
        <v>-122.030575</v>
      </c>
      <c r="G2384" s="2">
        <v>36.697699999999998</v>
      </c>
      <c r="H2384" s="3">
        <v>45641.184202999997</v>
      </c>
      <c r="I2384" s="3">
        <v>205.86075500000001</v>
      </c>
      <c r="J2384">
        <v>5.9139999999999998E-2</v>
      </c>
      <c r="K2384" t="e">
        <f>VLOOKUP(A2384,Channel_xs_widths!$D$2:$E$279,2,FALSE)</f>
        <v>#N/A</v>
      </c>
      <c r="Q2384" s="5"/>
      <c r="R2384" s="3"/>
      <c r="U2384" s="16"/>
      <c r="V2384" s="2"/>
      <c r="W2384" s="5"/>
      <c r="AB2384" s="3"/>
      <c r="AC2384" s="2"/>
      <c r="AD2384" s="2"/>
    </row>
    <row r="2385" spans="1:30">
      <c r="A2385" s="5">
        <v>45591.533799999997</v>
      </c>
      <c r="B2385" s="3">
        <v>-1580.440959</v>
      </c>
      <c r="F2385" s="2">
        <v>-122.030687</v>
      </c>
      <c r="G2385" s="2">
        <v>36.697519999999997</v>
      </c>
      <c r="H2385" s="3">
        <v>45663.553375000003</v>
      </c>
      <c r="I2385" s="3">
        <v>205.86084700000001</v>
      </c>
      <c r="J2385">
        <v>1.2682000000000001E-2</v>
      </c>
      <c r="K2385" t="e">
        <f>VLOOKUP(A2385,Channel_xs_widths!$D$2:$E$279,2,FALSE)</f>
        <v>#N/A</v>
      </c>
      <c r="Q2385" s="5"/>
      <c r="R2385" s="3"/>
      <c r="U2385" s="16"/>
      <c r="V2385" s="2"/>
      <c r="W2385" s="5"/>
      <c r="AB2385" s="3"/>
      <c r="AC2385" s="2"/>
      <c r="AD2385" s="2"/>
    </row>
    <row r="2386" spans="1:30">
      <c r="A2386" s="5">
        <v>45613.866099999999</v>
      </c>
      <c r="B2386" s="3">
        <v>-1581.158203</v>
      </c>
      <c r="F2386" s="2">
        <v>-122.030798</v>
      </c>
      <c r="G2386" s="2">
        <v>36.697338999999999</v>
      </c>
      <c r="H2386" s="3">
        <v>45685.897207000002</v>
      </c>
      <c r="I2386" s="3">
        <v>205.86097000000001</v>
      </c>
      <c r="J2386">
        <v>2.8254000000000001E-2</v>
      </c>
      <c r="K2386" t="e">
        <f>VLOOKUP(A2386,Channel_xs_widths!$D$2:$E$279,2,FALSE)</f>
        <v>#N/A</v>
      </c>
      <c r="Q2386" s="5"/>
      <c r="R2386" s="3"/>
      <c r="U2386" s="16"/>
      <c r="V2386" s="2"/>
      <c r="W2386" s="5"/>
      <c r="AB2386" s="3"/>
      <c r="AC2386" s="2"/>
      <c r="AD2386" s="2"/>
    </row>
    <row r="2387" spans="1:30">
      <c r="A2387" s="5">
        <v>45627.967199999999</v>
      </c>
      <c r="B2387" s="3">
        <v>-1581.470337</v>
      </c>
      <c r="F2387" s="2">
        <v>-122.03090899999999</v>
      </c>
      <c r="G2387" s="2">
        <v>36.697248999999999</v>
      </c>
      <c r="H2387" s="3">
        <v>45700.001810000002</v>
      </c>
      <c r="I2387" s="3">
        <v>224.26457600000001</v>
      </c>
      <c r="J2387">
        <v>2.2134999999999998E-2</v>
      </c>
      <c r="K2387" t="e">
        <f>VLOOKUP(A2387,Channel_xs_widths!$D$2:$E$279,2,FALSE)</f>
        <v>#N/A</v>
      </c>
      <c r="Q2387" s="5"/>
      <c r="R2387" s="3"/>
      <c r="U2387" s="16"/>
      <c r="V2387" s="2"/>
      <c r="W2387" s="5"/>
      <c r="AB2387" s="3"/>
      <c r="AC2387" s="2"/>
      <c r="AD2387" s="2"/>
    </row>
    <row r="2388" spans="1:30">
      <c r="A2388" s="5">
        <v>45627.967199999999</v>
      </c>
      <c r="B2388" s="3">
        <v>-1581.470337</v>
      </c>
      <c r="F2388" s="2">
        <v>-122.03090899999999</v>
      </c>
      <c r="G2388" s="2">
        <v>36.697248999999999</v>
      </c>
      <c r="H2388" s="3">
        <v>45700.001810000002</v>
      </c>
      <c r="I2388" s="3">
        <v>90</v>
      </c>
      <c r="J2388">
        <v>9.1020000000000004E-2</v>
      </c>
      <c r="K2388" t="e">
        <f>VLOOKUP(A2388,Channel_xs_widths!$D$2:$E$279,2,FALSE)</f>
        <v>#N/A</v>
      </c>
      <c r="Q2388" s="5"/>
      <c r="R2388" s="3"/>
      <c r="U2388" s="16"/>
      <c r="V2388" s="2"/>
      <c r="W2388" s="5"/>
      <c r="AB2388" s="3"/>
      <c r="AC2388" s="2"/>
      <c r="AD2388" s="2"/>
    </row>
    <row r="2389" spans="1:30">
      <c r="A2389" s="5">
        <v>45670.270700000001</v>
      </c>
      <c r="B2389" s="3">
        <v>-1585.3208010000001</v>
      </c>
      <c r="F2389" s="2">
        <v>-122.031243</v>
      </c>
      <c r="G2389" s="2">
        <v>36.696978999999999</v>
      </c>
      <c r="H2389" s="3">
        <v>45742.480178999998</v>
      </c>
      <c r="I2389" s="3">
        <v>224.264779</v>
      </c>
      <c r="J2389">
        <v>9.1020000000000004E-2</v>
      </c>
      <c r="K2389" t="e">
        <f>VLOOKUP(A2389,Channel_xs_widths!$D$2:$E$279,2,FALSE)</f>
        <v>#N/A</v>
      </c>
      <c r="Q2389" s="5"/>
      <c r="R2389" s="3"/>
      <c r="U2389" s="16"/>
      <c r="V2389" s="2"/>
      <c r="W2389" s="5"/>
      <c r="AB2389" s="3"/>
      <c r="AC2389" s="2"/>
      <c r="AD2389" s="2"/>
    </row>
    <row r="2390" spans="1:30">
      <c r="A2390" s="5">
        <v>45670.270700000001</v>
      </c>
      <c r="B2390" s="3">
        <v>-1585.3208010000001</v>
      </c>
      <c r="F2390" s="2">
        <v>-122.031243</v>
      </c>
      <c r="G2390" s="2">
        <v>36.696978999999999</v>
      </c>
      <c r="H2390" s="3">
        <v>45742.480178999998</v>
      </c>
      <c r="I2390" s="3">
        <v>111.77381</v>
      </c>
      <c r="J2390">
        <v>2.2818999999999999E-2</v>
      </c>
      <c r="K2390" t="e">
        <f>VLOOKUP(A2390,Channel_xs_widths!$D$2:$E$279,2,FALSE)</f>
        <v>#N/A</v>
      </c>
      <c r="Q2390" s="5"/>
      <c r="R2390" s="3"/>
      <c r="U2390" s="16"/>
      <c r="V2390" s="2"/>
      <c r="W2390" s="5"/>
      <c r="AB2390" s="3"/>
      <c r="AC2390" s="2"/>
      <c r="AD2390" s="2"/>
    </row>
    <row r="2391" spans="1:30">
      <c r="A2391" s="5">
        <v>45684.371899999998</v>
      </c>
      <c r="B2391" s="3">
        <v>-1585.642578</v>
      </c>
      <c r="F2391" s="2">
        <v>-122.03135399999999</v>
      </c>
      <c r="G2391" s="2">
        <v>36.696888999999999</v>
      </c>
      <c r="H2391" s="3">
        <v>45756.585031000002</v>
      </c>
      <c r="I2391" s="3">
        <v>224.264983</v>
      </c>
      <c r="J2391">
        <v>2.5162E-2</v>
      </c>
      <c r="K2391">
        <f>VLOOKUP(A2391,Channel_xs_widths!$D$2:$E$279,2,FALSE)</f>
        <v>428.86654227899999</v>
      </c>
      <c r="Q2391" s="5"/>
      <c r="R2391" s="3"/>
      <c r="U2391" s="16"/>
      <c r="V2391" s="2"/>
      <c r="W2391" s="5"/>
      <c r="AB2391" s="3"/>
      <c r="AC2391" s="2"/>
      <c r="AD2391" s="2"/>
    </row>
    <row r="2392" spans="1:30">
      <c r="A2392" s="5">
        <v>45706.631399999998</v>
      </c>
      <c r="B2392" s="3">
        <v>-1586.2357179999999</v>
      </c>
      <c r="F2392" s="2">
        <v>-122.031577</v>
      </c>
      <c r="G2392" s="2">
        <v>36.696798999999999</v>
      </c>
      <c r="H2392" s="3">
        <v>45778.852399000003</v>
      </c>
      <c r="I2392" s="3">
        <v>242.731076</v>
      </c>
      <c r="J2392">
        <v>1.2112E-2</v>
      </c>
      <c r="K2392" t="e">
        <f>VLOOKUP(A2392,Channel_xs_widths!$D$2:$E$279,2,FALSE)</f>
        <v>#N/A</v>
      </c>
      <c r="Q2392" s="5"/>
      <c r="R2392" s="3"/>
      <c r="U2392" s="16"/>
      <c r="V2392" s="2"/>
      <c r="W2392" s="5"/>
      <c r="AB2392" s="3"/>
      <c r="AC2392" s="2"/>
      <c r="AD2392" s="2"/>
    </row>
    <row r="2393" spans="1:30">
      <c r="A2393" s="5">
        <v>45728.890899999999</v>
      </c>
      <c r="B2393" s="3">
        <v>-1586.1818029999999</v>
      </c>
      <c r="F2393" s="2">
        <v>-122.0318</v>
      </c>
      <c r="G2393" s="2">
        <v>36.696708999999998</v>
      </c>
      <c r="H2393" s="3">
        <v>45801.111951999999</v>
      </c>
      <c r="I2393" s="3">
        <v>242.73123699999999</v>
      </c>
      <c r="J2393">
        <v>1.0518E-2</v>
      </c>
      <c r="K2393" t="e">
        <f>VLOOKUP(A2393,Channel_xs_widths!$D$2:$E$279,2,FALSE)</f>
        <v>#N/A</v>
      </c>
      <c r="Q2393" s="5"/>
      <c r="R2393" s="3"/>
      <c r="U2393" s="16"/>
      <c r="V2393" s="2"/>
      <c r="W2393" s="5"/>
      <c r="AB2393" s="3"/>
      <c r="AC2393" s="2"/>
      <c r="AD2393" s="2"/>
    </row>
    <row r="2394" spans="1:30">
      <c r="A2394" s="5">
        <v>45740.020600000003</v>
      </c>
      <c r="B2394" s="3">
        <v>-1586.586914</v>
      </c>
      <c r="F2394" s="2">
        <v>-122.03191099999999</v>
      </c>
      <c r="G2394" s="2">
        <v>36.696663000000001</v>
      </c>
      <c r="H2394" s="3">
        <v>45812.249072999999</v>
      </c>
      <c r="I2394" s="3">
        <v>242.731358</v>
      </c>
      <c r="J2394">
        <v>4.6197000000000002E-2</v>
      </c>
      <c r="K2394" t="e">
        <f>VLOOKUP(A2394,Channel_xs_widths!$D$2:$E$279,2,FALSE)</f>
        <v>#N/A</v>
      </c>
      <c r="Q2394" s="5"/>
      <c r="R2394" s="3"/>
      <c r="U2394" s="16"/>
      <c r="V2394" s="2"/>
      <c r="W2394" s="5"/>
      <c r="AB2394" s="3"/>
      <c r="AC2394" s="2"/>
      <c r="AD2394" s="2"/>
    </row>
    <row r="2395" spans="1:30">
      <c r="A2395" s="5">
        <v>45751.150399999999</v>
      </c>
      <c r="B2395" s="3">
        <v>-1587.210124</v>
      </c>
      <c r="F2395" s="2">
        <v>-122.032022</v>
      </c>
      <c r="G2395" s="2">
        <v>36.696618000000001</v>
      </c>
      <c r="H2395" s="3">
        <v>45823.396264000003</v>
      </c>
      <c r="I2395" s="3">
        <v>242.73143899999999</v>
      </c>
      <c r="J2395">
        <v>0.126864</v>
      </c>
      <c r="K2395" t="e">
        <f>VLOOKUP(A2395,Channel_xs_widths!$D$2:$E$279,2,FALSE)</f>
        <v>#N/A</v>
      </c>
      <c r="Q2395" s="5"/>
      <c r="R2395" s="3"/>
      <c r="U2395" s="16"/>
      <c r="V2395" s="2"/>
      <c r="W2395" s="5"/>
      <c r="AB2395" s="3"/>
      <c r="AC2395" s="2"/>
      <c r="AD2395" s="2"/>
    </row>
    <row r="2396" spans="1:30">
      <c r="A2396" s="5">
        <v>45774.087</v>
      </c>
      <c r="B2396" s="3">
        <v>-1590.9086910000001</v>
      </c>
      <c r="F2396" s="2">
        <v>-122.032245</v>
      </c>
      <c r="G2396" s="2">
        <v>36.696514999999998</v>
      </c>
      <c r="H2396" s="3">
        <v>45846.629150000001</v>
      </c>
      <c r="I2396" s="3">
        <v>239.54215199999999</v>
      </c>
      <c r="J2396">
        <v>0.110184</v>
      </c>
      <c r="K2396" t="e">
        <f>VLOOKUP(A2396,Channel_xs_widths!$D$2:$E$279,2,FALSE)</f>
        <v>#N/A</v>
      </c>
      <c r="Q2396" s="5"/>
      <c r="R2396" s="3"/>
      <c r="U2396" s="16"/>
      <c r="V2396" s="2"/>
      <c r="W2396" s="5"/>
      <c r="AB2396" s="3"/>
      <c r="AC2396" s="2"/>
      <c r="AD2396" s="2"/>
    </row>
    <row r="2397" spans="1:30">
      <c r="A2397" s="5">
        <v>45791.289499999999</v>
      </c>
      <c r="B2397" s="3">
        <v>-1591.6328129999999</v>
      </c>
      <c r="F2397" s="2">
        <v>-122.03241199999999</v>
      </c>
      <c r="G2397" s="2">
        <v>36.696438000000001</v>
      </c>
      <c r="H2397" s="3">
        <v>45863.846848000001</v>
      </c>
      <c r="I2397" s="3">
        <v>239.54229900000001</v>
      </c>
      <c r="J2397">
        <v>1.6566999999999998E-2</v>
      </c>
      <c r="K2397" t="e">
        <f>VLOOKUP(A2397,Channel_xs_widths!$D$2:$E$279,2,FALSE)</f>
        <v>#N/A</v>
      </c>
      <c r="Q2397" s="5"/>
      <c r="R2397" s="3"/>
      <c r="U2397" s="16"/>
      <c r="V2397" s="2"/>
      <c r="W2397" s="5"/>
      <c r="AB2397" s="3"/>
      <c r="AC2397" s="2"/>
      <c r="AD2397" s="2"/>
    </row>
    <row r="2398" spans="1:30">
      <c r="A2398" s="5">
        <v>45808.491900000001</v>
      </c>
      <c r="B2398" s="3">
        <v>-1590.3386929999999</v>
      </c>
      <c r="F2398" s="2">
        <v>-122.032579</v>
      </c>
      <c r="G2398" s="2">
        <v>36.696361000000003</v>
      </c>
      <c r="H2398" s="3">
        <v>45881.097933999998</v>
      </c>
      <c r="I2398" s="3">
        <v>239.54242500000001</v>
      </c>
      <c r="J2398">
        <v>3.0419999999999999E-2</v>
      </c>
      <c r="K2398" t="e">
        <f>VLOOKUP(A2398,Channel_xs_widths!$D$2:$E$279,2,FALSE)</f>
        <v>#N/A</v>
      </c>
      <c r="Q2398" s="5"/>
      <c r="R2398" s="3"/>
      <c r="U2398" s="16"/>
      <c r="V2398" s="2"/>
      <c r="W2398" s="5"/>
      <c r="AB2398" s="3"/>
      <c r="AC2398" s="2"/>
      <c r="AD2398" s="2"/>
    </row>
    <row r="2399" spans="1:30">
      <c r="A2399" s="5">
        <v>45831.428599999999</v>
      </c>
      <c r="B2399" s="3">
        <v>-1590.4117839999999</v>
      </c>
      <c r="F2399" s="2">
        <v>-122.03280100000001</v>
      </c>
      <c r="G2399" s="2">
        <v>36.696258</v>
      </c>
      <c r="H2399" s="3">
        <v>45904.034704999998</v>
      </c>
      <c r="I2399" s="3">
        <v>239.54257200000001</v>
      </c>
      <c r="J2399">
        <v>1.6979000000000001E-2</v>
      </c>
      <c r="K2399" t="e">
        <f>VLOOKUP(A2399,Channel_xs_widths!$D$2:$E$279,2,FALSE)</f>
        <v>#N/A</v>
      </c>
      <c r="Q2399" s="5"/>
      <c r="R2399" s="3"/>
      <c r="U2399" s="16"/>
      <c r="V2399" s="2"/>
      <c r="W2399" s="5"/>
      <c r="AB2399" s="3"/>
      <c r="AC2399" s="2"/>
      <c r="AD2399" s="2"/>
    </row>
    <row r="2400" spans="1:30">
      <c r="A2400" s="5">
        <v>45841.372499999998</v>
      </c>
      <c r="B2400" s="3">
        <v>-1590.8969729999999</v>
      </c>
      <c r="F2400" s="2">
        <v>-122.03291299999999</v>
      </c>
      <c r="G2400" s="2">
        <v>36.696258</v>
      </c>
      <c r="H2400" s="3">
        <v>45913.990457</v>
      </c>
      <c r="I2400" s="3">
        <v>269.42202600000002</v>
      </c>
      <c r="J2400">
        <v>6.9438E-2</v>
      </c>
      <c r="K2400" t="e">
        <f>VLOOKUP(A2400,Channel_xs_widths!$D$2:$E$279,2,FALSE)</f>
        <v>#N/A</v>
      </c>
      <c r="Q2400" s="5"/>
      <c r="R2400" s="3"/>
      <c r="U2400" s="16"/>
      <c r="V2400" s="2"/>
      <c r="W2400" s="5"/>
      <c r="AB2400" s="3"/>
      <c r="AC2400" s="2"/>
      <c r="AD2400" s="2"/>
    </row>
    <row r="2401" spans="1:30">
      <c r="A2401" s="5">
        <v>45871.204299999998</v>
      </c>
      <c r="B2401" s="3">
        <v>-1593.173747</v>
      </c>
      <c r="F2401" s="2">
        <v>-122.033247</v>
      </c>
      <c r="G2401" s="2">
        <v>36.696258</v>
      </c>
      <c r="H2401" s="3">
        <v>45943.908975999999</v>
      </c>
      <c r="I2401" s="3">
        <v>269.42215900000002</v>
      </c>
      <c r="J2401">
        <v>7.4456999999999995E-2</v>
      </c>
      <c r="K2401" t="e">
        <f>VLOOKUP(A2401,Channel_xs_widths!$D$2:$E$279,2,FALSE)</f>
        <v>#N/A</v>
      </c>
      <c r="Q2401" s="5"/>
      <c r="R2401" s="3"/>
      <c r="U2401" s="16"/>
      <c r="V2401" s="2"/>
      <c r="W2401" s="5"/>
      <c r="AB2401" s="3"/>
      <c r="AC2401" s="2"/>
      <c r="AD2401" s="2"/>
    </row>
    <row r="2402" spans="1:30">
      <c r="A2402" s="5">
        <v>45901.036</v>
      </c>
      <c r="B2402" s="3">
        <v>-1595.3393550000001</v>
      </c>
      <c r="F2402" s="2">
        <v>-122.033581</v>
      </c>
      <c r="G2402" s="2">
        <v>36.696258</v>
      </c>
      <c r="H2402" s="3">
        <v>45973.819238999997</v>
      </c>
      <c r="I2402" s="3">
        <v>269.42235899999997</v>
      </c>
      <c r="J2402">
        <v>6.2147000000000001E-2</v>
      </c>
      <c r="K2402">
        <f>VLOOKUP(A2402,Channel_xs_widths!$D$2:$E$279,2,FALSE)</f>
        <v>443.40098167100001</v>
      </c>
      <c r="Q2402" s="5"/>
      <c r="R2402" s="3"/>
      <c r="U2402" s="16"/>
      <c r="V2402" s="2"/>
      <c r="W2402" s="5"/>
      <c r="AB2402" s="3"/>
      <c r="AC2402" s="2"/>
      <c r="AD2402" s="2"/>
    </row>
    <row r="2403" spans="1:30">
      <c r="A2403" s="5">
        <v>45920.923900000002</v>
      </c>
      <c r="B2403" s="3">
        <v>-1596.263672</v>
      </c>
      <c r="F2403" s="2">
        <v>-122.03380300000001</v>
      </c>
      <c r="G2403" s="2">
        <v>36.696258</v>
      </c>
      <c r="H2403" s="3">
        <v>45993.728546999999</v>
      </c>
      <c r="I2403" s="3">
        <v>269.42252500000001</v>
      </c>
      <c r="J2403">
        <v>6.4337000000000005E-2</v>
      </c>
      <c r="K2403" t="e">
        <f>VLOOKUP(A2403,Channel_xs_widths!$D$2:$E$279,2,FALSE)</f>
        <v>#N/A</v>
      </c>
      <c r="Q2403" s="5"/>
      <c r="R2403" s="3"/>
      <c r="U2403" s="16"/>
      <c r="V2403" s="2"/>
      <c r="W2403" s="5"/>
      <c r="AB2403" s="3"/>
      <c r="AC2403" s="2"/>
      <c r="AD2403" s="2"/>
    </row>
    <row r="2404" spans="1:30">
      <c r="A2404" s="5">
        <v>45935.025099999999</v>
      </c>
      <c r="B2404" s="3">
        <v>-1597.5261230000001</v>
      </c>
      <c r="F2404" s="2">
        <v>-122.03391499999999</v>
      </c>
      <c r="G2404" s="2">
        <v>36.696168</v>
      </c>
      <c r="H2404" s="3">
        <v>46007.886184000003</v>
      </c>
      <c r="I2404" s="3">
        <v>224.266794</v>
      </c>
      <c r="J2404">
        <v>8.9527999999999996E-2</v>
      </c>
      <c r="K2404" t="e">
        <f>VLOOKUP(A2404,Channel_xs_widths!$D$2:$E$279,2,FALSE)</f>
        <v>#N/A</v>
      </c>
      <c r="Q2404" s="5"/>
      <c r="R2404" s="3"/>
      <c r="U2404" s="16"/>
      <c r="V2404" s="2"/>
      <c r="W2404" s="5"/>
      <c r="AB2404" s="3"/>
      <c r="AC2404" s="2"/>
      <c r="AD2404" s="2"/>
    </row>
    <row r="2405" spans="1:30">
      <c r="A2405" s="5">
        <v>45935.025099999999</v>
      </c>
      <c r="B2405" s="3">
        <v>-1597.5261230000001</v>
      </c>
      <c r="F2405" s="2">
        <v>-122.03391499999999</v>
      </c>
      <c r="G2405" s="2">
        <v>36.696168</v>
      </c>
      <c r="H2405" s="3">
        <v>46007.886184000003</v>
      </c>
      <c r="I2405" s="3">
        <v>180</v>
      </c>
      <c r="J2405">
        <v>5.3171999999999997E-2</v>
      </c>
      <c r="K2405" t="e">
        <f>VLOOKUP(A2405,Channel_xs_widths!$D$2:$E$279,2,FALSE)</f>
        <v>#N/A</v>
      </c>
      <c r="Q2405" s="5"/>
      <c r="R2405" s="3"/>
      <c r="U2405" s="16"/>
      <c r="V2405" s="2"/>
      <c r="W2405" s="5"/>
      <c r="AB2405" s="3"/>
      <c r="AC2405" s="2"/>
      <c r="AD2405" s="2"/>
    </row>
    <row r="2406" spans="1:30">
      <c r="A2406" s="5">
        <v>45977.3289</v>
      </c>
      <c r="B2406" s="3">
        <v>-1599.775513</v>
      </c>
      <c r="F2406" s="2">
        <v>-122.03424800000001</v>
      </c>
      <c r="G2406" s="2">
        <v>36.695897000000002</v>
      </c>
      <c r="H2406" s="3">
        <v>46050.249707000003</v>
      </c>
      <c r="I2406" s="3">
        <v>224.266997</v>
      </c>
      <c r="J2406">
        <v>5.3171999999999997E-2</v>
      </c>
      <c r="K2406" t="e">
        <f>VLOOKUP(A2406,Channel_xs_widths!$D$2:$E$279,2,FALSE)</f>
        <v>#N/A</v>
      </c>
      <c r="Q2406" s="5"/>
      <c r="R2406" s="3"/>
      <c r="U2406" s="16"/>
      <c r="V2406" s="2"/>
      <c r="W2406" s="5"/>
      <c r="AB2406" s="3"/>
      <c r="AC2406" s="2"/>
      <c r="AD2406" s="2"/>
    </row>
    <row r="2407" spans="1:30">
      <c r="A2407" s="5">
        <v>45977.3289</v>
      </c>
      <c r="B2407" s="3">
        <v>-1599.775513</v>
      </c>
      <c r="F2407" s="2">
        <v>-122.03424800000001</v>
      </c>
      <c r="G2407" s="2">
        <v>36.695897000000002</v>
      </c>
      <c r="H2407" s="3">
        <v>46050.249707000003</v>
      </c>
      <c r="I2407" s="3">
        <v>180</v>
      </c>
      <c r="J2407">
        <v>7.8225000000000003E-2</v>
      </c>
      <c r="K2407" t="e">
        <f>VLOOKUP(A2407,Channel_xs_widths!$D$2:$E$279,2,FALSE)</f>
        <v>#N/A</v>
      </c>
      <c r="Q2407" s="5"/>
      <c r="R2407" s="3"/>
      <c r="U2407" s="16"/>
      <c r="V2407" s="2"/>
      <c r="W2407" s="5"/>
      <c r="AB2407" s="3"/>
      <c r="AC2407" s="2"/>
      <c r="AD2407" s="2"/>
    </row>
    <row r="2408" spans="1:30">
      <c r="A2408" s="5">
        <v>45991.430099999998</v>
      </c>
      <c r="B2408" s="3">
        <v>-1600.8785809999999</v>
      </c>
      <c r="F2408" s="2">
        <v>-122.03436000000001</v>
      </c>
      <c r="G2408" s="2">
        <v>36.695807000000002</v>
      </c>
      <c r="H2408" s="3">
        <v>46064.394053999997</v>
      </c>
      <c r="I2408" s="3">
        <v>224.2672</v>
      </c>
      <c r="J2408">
        <v>8.5406999999999997E-2</v>
      </c>
      <c r="K2408" t="e">
        <f>VLOOKUP(A2408,Channel_xs_widths!$D$2:$E$279,2,FALSE)</f>
        <v>#N/A</v>
      </c>
      <c r="Q2408" s="5"/>
      <c r="R2408" s="3"/>
      <c r="U2408" s="16"/>
      <c r="V2408" s="2"/>
      <c r="W2408" s="5"/>
      <c r="AB2408" s="3"/>
      <c r="AC2408" s="2"/>
      <c r="AD2408" s="2"/>
    </row>
    <row r="2409" spans="1:30">
      <c r="A2409" s="5">
        <v>46013.6898</v>
      </c>
      <c r="B2409" s="3">
        <v>-1602.880981</v>
      </c>
      <c r="F2409" s="2">
        <v>-122.034582</v>
      </c>
      <c r="G2409" s="2">
        <v>36.695897000000002</v>
      </c>
      <c r="H2409" s="3">
        <v>46086.743620000001</v>
      </c>
      <c r="I2409" s="3">
        <v>296.11280799999997</v>
      </c>
      <c r="J2409">
        <v>4.0835000000000003E-2</v>
      </c>
      <c r="K2409" t="e">
        <f>VLOOKUP(A2409,Channel_xs_widths!$D$2:$E$279,2,FALSE)</f>
        <v>#N/A</v>
      </c>
      <c r="Q2409" s="5"/>
      <c r="R2409" s="3"/>
      <c r="U2409" s="16"/>
      <c r="V2409" s="2"/>
      <c r="W2409" s="5"/>
      <c r="AB2409" s="3"/>
      <c r="AC2409" s="2"/>
      <c r="AD2409" s="2"/>
    </row>
    <row r="2410" spans="1:30">
      <c r="A2410" s="5">
        <v>46047.079299999998</v>
      </c>
      <c r="B2410" s="3">
        <v>-1603.151001</v>
      </c>
      <c r="F2410" s="2">
        <v>-122.034916</v>
      </c>
      <c r="G2410" s="2">
        <v>36.696033</v>
      </c>
      <c r="H2410" s="3">
        <v>46120.134193999998</v>
      </c>
      <c r="I2410" s="3">
        <v>296.11300699999998</v>
      </c>
      <c r="J2410">
        <v>4.6499999999999996E-3</v>
      </c>
      <c r="K2410" t="e">
        <f>VLOOKUP(A2410,Channel_xs_widths!$D$2:$E$279,2,FALSE)</f>
        <v>#N/A</v>
      </c>
      <c r="Q2410" s="5"/>
      <c r="R2410" s="3"/>
      <c r="U2410" s="16"/>
      <c r="V2410" s="2"/>
      <c r="W2410" s="5"/>
      <c r="AB2410" s="3"/>
      <c r="AC2410" s="2"/>
      <c r="AD2410" s="2"/>
    </row>
    <row r="2411" spans="1:30">
      <c r="A2411" s="5">
        <v>46080.468699999998</v>
      </c>
      <c r="B2411" s="3">
        <v>-1602.5704350000001</v>
      </c>
      <c r="F2411" s="2">
        <v>-122.03525</v>
      </c>
      <c r="G2411" s="2">
        <v>36.696168</v>
      </c>
      <c r="H2411" s="3">
        <v>46153.528675000001</v>
      </c>
      <c r="I2411" s="3">
        <v>296.11324500000001</v>
      </c>
      <c r="J2411">
        <v>1.6625000000000001E-2</v>
      </c>
      <c r="K2411" t="e">
        <f>VLOOKUP(A2411,Channel_xs_widths!$D$2:$E$279,2,FALSE)</f>
        <v>#N/A</v>
      </c>
      <c r="Q2411" s="5"/>
      <c r="R2411" s="3"/>
      <c r="U2411" s="16"/>
      <c r="V2411" s="2"/>
      <c r="W2411" s="5"/>
      <c r="AB2411" s="3"/>
      <c r="AC2411" s="2"/>
      <c r="AD2411" s="2"/>
    </row>
    <row r="2412" spans="1:30">
      <c r="A2412" s="5">
        <v>46102.728300000002</v>
      </c>
      <c r="B2412" s="3">
        <v>-1604.076172</v>
      </c>
      <c r="F2412" s="2">
        <v>-122.035473</v>
      </c>
      <c r="G2412" s="2">
        <v>36.696258</v>
      </c>
      <c r="H2412" s="3">
        <v>46175.839139999996</v>
      </c>
      <c r="I2412" s="3">
        <v>296.11344400000002</v>
      </c>
      <c r="J2412">
        <v>6.0617999999999998E-2</v>
      </c>
      <c r="K2412">
        <f>VLOOKUP(A2412,Channel_xs_widths!$D$2:$E$279,2,FALSE)</f>
        <v>489.21660722000001</v>
      </c>
      <c r="Q2412" s="5"/>
      <c r="R2412" s="3"/>
      <c r="U2412" s="16"/>
      <c r="V2412" s="2"/>
      <c r="W2412" s="5"/>
      <c r="AB2412" s="3"/>
      <c r="AC2412" s="2"/>
      <c r="AD2412" s="2"/>
    </row>
    <row r="2413" spans="1:30">
      <c r="A2413" s="5">
        <v>46112.672200000001</v>
      </c>
      <c r="B2413" s="3">
        <v>-1604.5225419999999</v>
      </c>
      <c r="F2413" s="2">
        <v>-122.035584</v>
      </c>
      <c r="G2413" s="2">
        <v>36.696258</v>
      </c>
      <c r="H2413" s="3">
        <v>46185.79307</v>
      </c>
      <c r="I2413" s="3">
        <v>269.42362300000002</v>
      </c>
      <c r="J2413">
        <v>5.1063999999999998E-2</v>
      </c>
      <c r="K2413" t="e">
        <f>VLOOKUP(A2413,Channel_xs_widths!$D$2:$E$279,2,FALSE)</f>
        <v>#N/A</v>
      </c>
      <c r="Q2413" s="5"/>
      <c r="R2413" s="3"/>
      <c r="U2413" s="16"/>
      <c r="V2413" s="2"/>
      <c r="W2413" s="5"/>
      <c r="AB2413" s="3"/>
      <c r="AC2413" s="2"/>
      <c r="AD2413" s="2"/>
    </row>
    <row r="2414" spans="1:30">
      <c r="A2414" s="5">
        <v>46142.504000000001</v>
      </c>
      <c r="B2414" s="3">
        <v>-1606.1072590000001</v>
      </c>
      <c r="F2414" s="2">
        <v>-122.035918</v>
      </c>
      <c r="G2414" s="2">
        <v>36.696258</v>
      </c>
      <c r="H2414" s="3">
        <v>46215.666879999997</v>
      </c>
      <c r="I2414" s="3">
        <v>269.42375600000003</v>
      </c>
      <c r="J2414">
        <v>7.2530999999999998E-2</v>
      </c>
      <c r="K2414" t="e">
        <f>VLOOKUP(A2414,Channel_xs_widths!$D$2:$E$279,2,FALSE)</f>
        <v>#N/A</v>
      </c>
      <c r="Q2414" s="5"/>
      <c r="R2414" s="3"/>
      <c r="U2414" s="16"/>
      <c r="V2414" s="2"/>
      <c r="W2414" s="5"/>
      <c r="AB2414" s="3"/>
      <c r="AC2414" s="2"/>
      <c r="AD2414" s="2"/>
    </row>
    <row r="2415" spans="1:30">
      <c r="A2415" s="5">
        <v>46162.391799999998</v>
      </c>
      <c r="B2415" s="3">
        <v>-1608.128743</v>
      </c>
      <c r="F2415" s="2">
        <v>-122.036141</v>
      </c>
      <c r="G2415" s="2">
        <v>36.696258</v>
      </c>
      <c r="H2415" s="3">
        <v>46235.657183000003</v>
      </c>
      <c r="I2415" s="3">
        <v>269.423922</v>
      </c>
      <c r="J2415">
        <v>7.3754E-2</v>
      </c>
      <c r="K2415" t="e">
        <f>VLOOKUP(A2415,Channel_xs_widths!$D$2:$E$279,2,FALSE)</f>
        <v>#N/A</v>
      </c>
      <c r="Q2415" s="5"/>
      <c r="R2415" s="3"/>
      <c r="U2415" s="16"/>
      <c r="V2415" s="2"/>
      <c r="W2415" s="5"/>
      <c r="AB2415" s="3"/>
      <c r="AC2415" s="2"/>
      <c r="AD2415" s="2"/>
    </row>
    <row r="2416" spans="1:30">
      <c r="A2416" s="5">
        <v>46173.5216</v>
      </c>
      <c r="B2416" s="3">
        <v>-1608.394918</v>
      </c>
      <c r="F2416" s="2">
        <v>-122.036252</v>
      </c>
      <c r="G2416" s="2">
        <v>36.696213</v>
      </c>
      <c r="H2416" s="3">
        <v>46246.790158999996</v>
      </c>
      <c r="I2416" s="3">
        <v>242.734095</v>
      </c>
      <c r="J2416">
        <v>5.0507000000000003E-2</v>
      </c>
      <c r="K2416" t="e">
        <f>VLOOKUP(A2416,Channel_xs_widths!$D$2:$E$279,2,FALSE)</f>
        <v>#N/A</v>
      </c>
      <c r="Q2416" s="5"/>
      <c r="R2416" s="3"/>
      <c r="U2416" s="16"/>
      <c r="V2416" s="2"/>
      <c r="W2416" s="5"/>
      <c r="AB2416" s="3"/>
      <c r="AC2416" s="2"/>
      <c r="AD2416" s="2"/>
    </row>
    <row r="2417" spans="1:30">
      <c r="A2417" s="5">
        <v>46184.651400000002</v>
      </c>
      <c r="B2417" s="3">
        <v>-1609.253011</v>
      </c>
      <c r="F2417" s="2">
        <v>-122.03636299999999</v>
      </c>
      <c r="G2417" s="2">
        <v>36.696168</v>
      </c>
      <c r="H2417" s="3">
        <v>46257.952986999997</v>
      </c>
      <c r="I2417" s="3">
        <v>242.73417599999999</v>
      </c>
      <c r="J2417">
        <v>0.12759999999999999</v>
      </c>
      <c r="K2417" t="e">
        <f>VLOOKUP(A2417,Channel_xs_widths!$D$2:$E$279,2,FALSE)</f>
        <v>#N/A</v>
      </c>
      <c r="Q2417" s="5"/>
      <c r="R2417" s="3"/>
      <c r="U2417" s="16"/>
      <c r="V2417" s="2"/>
      <c r="W2417" s="5"/>
      <c r="AB2417" s="3"/>
      <c r="AC2417" s="2"/>
      <c r="AD2417" s="2"/>
    </row>
    <row r="2418" spans="1:30">
      <c r="A2418" s="5">
        <v>46206.911</v>
      </c>
      <c r="B2418" s="3">
        <v>-1612.6553960000001</v>
      </c>
      <c r="F2418" s="2">
        <v>-122.036586</v>
      </c>
      <c r="G2418" s="2">
        <v>36.696078</v>
      </c>
      <c r="H2418" s="3">
        <v>46280.471124999996</v>
      </c>
      <c r="I2418" s="3">
        <v>242.734297</v>
      </c>
      <c r="J2418">
        <v>0.13206599999999999</v>
      </c>
      <c r="K2418" t="e">
        <f>VLOOKUP(A2418,Channel_xs_widths!$D$2:$E$279,2,FALSE)</f>
        <v>#N/A</v>
      </c>
      <c r="Q2418" s="5"/>
      <c r="R2418" s="3"/>
      <c r="U2418" s="16"/>
      <c r="V2418" s="2"/>
      <c r="W2418" s="5"/>
      <c r="AB2418" s="3"/>
      <c r="AC2418" s="2"/>
      <c r="AD2418" s="2"/>
    </row>
    <row r="2419" spans="1:30">
      <c r="A2419" s="5">
        <v>46229.170700000002</v>
      </c>
      <c r="B2419" s="3">
        <v>-1615.1324870000001</v>
      </c>
      <c r="F2419" s="2">
        <v>-122.03680900000001</v>
      </c>
      <c r="G2419" s="2">
        <v>36.695988</v>
      </c>
      <c r="H2419" s="3">
        <v>46302.868159999998</v>
      </c>
      <c r="I2419" s="3">
        <v>242.73445799999999</v>
      </c>
      <c r="J2419">
        <v>9.4129000000000004E-2</v>
      </c>
      <c r="K2419" t="e">
        <f>VLOOKUP(A2419,Channel_xs_widths!$D$2:$E$279,2,FALSE)</f>
        <v>#N/A</v>
      </c>
      <c r="Q2419" s="5"/>
      <c r="R2419" s="3"/>
      <c r="U2419" s="16"/>
      <c r="V2419" s="2"/>
      <c r="W2419" s="5"/>
      <c r="AB2419" s="3"/>
      <c r="AC2419" s="2"/>
      <c r="AD2419" s="2"/>
    </row>
    <row r="2420" spans="1:30">
      <c r="A2420" s="5">
        <v>46243.2719</v>
      </c>
      <c r="B2420" s="3">
        <v>-1616.0780030000001</v>
      </c>
      <c r="F2420" s="2">
        <v>-122.03691999999999</v>
      </c>
      <c r="G2420" s="2">
        <v>36.695897000000002</v>
      </c>
      <c r="H2420" s="3">
        <v>46317.001079000001</v>
      </c>
      <c r="I2420" s="3">
        <v>224.26869500000001</v>
      </c>
      <c r="J2420">
        <v>6.7052E-2</v>
      </c>
      <c r="K2420" t="e">
        <f>VLOOKUP(A2420,Channel_xs_widths!$D$2:$E$279,2,FALSE)</f>
        <v>#N/A</v>
      </c>
      <c r="Q2420" s="5"/>
      <c r="R2420" s="3"/>
      <c r="U2420" s="16"/>
      <c r="V2420" s="2"/>
      <c r="W2420" s="5"/>
      <c r="AB2420" s="3"/>
      <c r="AC2420" s="2"/>
      <c r="AD2420" s="2"/>
    </row>
    <row r="2421" spans="1:30">
      <c r="A2421" s="5">
        <v>46243.2719</v>
      </c>
      <c r="B2421" s="3">
        <v>-1616.0780030000001</v>
      </c>
      <c r="F2421" s="2">
        <v>-122.03691999999999</v>
      </c>
      <c r="G2421" s="2">
        <v>36.695897000000002</v>
      </c>
      <c r="H2421" s="3">
        <v>46317.001079000001</v>
      </c>
      <c r="I2421" s="3">
        <v>180</v>
      </c>
      <c r="J2421">
        <v>3.3089E-2</v>
      </c>
      <c r="K2421" t="e">
        <f>VLOOKUP(A2421,Channel_xs_widths!$D$2:$E$279,2,FALSE)</f>
        <v>#N/A</v>
      </c>
      <c r="Q2421" s="5"/>
      <c r="R2421" s="3"/>
      <c r="U2421" s="16"/>
      <c r="V2421" s="2"/>
      <c r="W2421" s="5"/>
      <c r="AB2421" s="3"/>
      <c r="AC2421" s="2"/>
      <c r="AD2421" s="2"/>
    </row>
    <row r="2422" spans="1:30">
      <c r="A2422" s="5">
        <v>46285.575700000001</v>
      </c>
      <c r="B2422" s="3">
        <v>-1617.477783</v>
      </c>
      <c r="F2422" s="2">
        <v>-122.037254</v>
      </c>
      <c r="G2422" s="2">
        <v>36.695627000000002</v>
      </c>
      <c r="H2422" s="3">
        <v>46359.328041000001</v>
      </c>
      <c r="I2422" s="3">
        <v>224.26889800000001</v>
      </c>
      <c r="J2422">
        <v>3.3089E-2</v>
      </c>
      <c r="K2422" t="e">
        <f>VLOOKUP(A2422,Channel_xs_widths!$D$2:$E$279,2,FALSE)</f>
        <v>#N/A</v>
      </c>
      <c r="Q2422" s="5"/>
      <c r="R2422" s="3"/>
      <c r="U2422" s="16"/>
      <c r="V2422" s="2"/>
      <c r="W2422" s="5"/>
      <c r="AB2422" s="3"/>
      <c r="AC2422" s="2"/>
      <c r="AD2422" s="2"/>
    </row>
    <row r="2423" spans="1:30">
      <c r="A2423" s="5">
        <v>46285.575700000001</v>
      </c>
      <c r="B2423" s="3">
        <v>-1617.477783</v>
      </c>
      <c r="F2423" s="2">
        <v>-122.037254</v>
      </c>
      <c r="G2423" s="2">
        <v>36.695627000000002</v>
      </c>
      <c r="H2423" s="3">
        <v>46359.328041000001</v>
      </c>
      <c r="I2423" s="3">
        <v>180</v>
      </c>
      <c r="J2423">
        <v>5.5110000000000003E-3</v>
      </c>
      <c r="K2423" t="e">
        <f>VLOOKUP(A2423,Channel_xs_widths!$D$2:$E$279,2,FALSE)</f>
        <v>#N/A</v>
      </c>
      <c r="Q2423" s="5"/>
      <c r="R2423" s="3"/>
      <c r="U2423" s="16"/>
      <c r="V2423" s="2"/>
      <c r="W2423" s="5"/>
      <c r="AB2423" s="3"/>
      <c r="AC2423" s="2"/>
      <c r="AD2423" s="2"/>
    </row>
    <row r="2424" spans="1:30">
      <c r="A2424" s="5">
        <v>46299.677000000003</v>
      </c>
      <c r="B2424" s="3">
        <v>-1617.555501</v>
      </c>
      <c r="F2424" s="2">
        <v>-122.03736499999999</v>
      </c>
      <c r="G2424" s="2">
        <v>36.695537000000002</v>
      </c>
      <c r="H2424" s="3">
        <v>46373.429540999998</v>
      </c>
      <c r="I2424" s="3">
        <v>224.269102</v>
      </c>
      <c r="J2424">
        <v>6.6364000000000006E-2</v>
      </c>
      <c r="K2424">
        <f>VLOOKUP(A2424,Channel_xs_widths!$D$2:$E$279,2,FALSE)</f>
        <v>479.93437551699998</v>
      </c>
      <c r="Q2424" s="5"/>
      <c r="R2424" s="3"/>
      <c r="U2424" s="16"/>
      <c r="V2424" s="2"/>
      <c r="W2424" s="5"/>
      <c r="AB2424" s="3"/>
      <c r="AC2424" s="2"/>
      <c r="AD2424" s="2"/>
    </row>
    <row r="2425" spans="1:30">
      <c r="A2425" s="5">
        <v>46320.652300000002</v>
      </c>
      <c r="B2425" s="3">
        <v>-1619.8055959999999</v>
      </c>
      <c r="F2425" s="2">
        <v>-122.037588</v>
      </c>
      <c r="G2425" s="2">
        <v>36.695596999999999</v>
      </c>
      <c r="H2425" s="3">
        <v>46394.525125</v>
      </c>
      <c r="I2425" s="3">
        <v>287.95330200000001</v>
      </c>
      <c r="J2425">
        <v>9.0521000000000004E-2</v>
      </c>
      <c r="K2425" t="e">
        <f>VLOOKUP(A2425,Channel_xs_widths!$D$2:$E$279,2,FALSE)</f>
        <v>#N/A</v>
      </c>
      <c r="Q2425" s="5"/>
      <c r="R2425" s="3"/>
      <c r="U2425" s="16"/>
      <c r="V2425" s="2"/>
      <c r="W2425" s="5"/>
      <c r="AB2425" s="3"/>
      <c r="AC2425" s="2"/>
      <c r="AD2425" s="2"/>
    </row>
    <row r="2426" spans="1:30">
      <c r="A2426" s="5">
        <v>46331.139900000002</v>
      </c>
      <c r="B2426" s="3">
        <v>-1620.403564</v>
      </c>
      <c r="F2426" s="2">
        <v>-122.037699</v>
      </c>
      <c r="G2426" s="2">
        <v>36.695627000000002</v>
      </c>
      <c r="H2426" s="3">
        <v>46405.029773000002</v>
      </c>
      <c r="I2426" s="3">
        <v>287.95341100000002</v>
      </c>
      <c r="J2426">
        <v>3.4764999999999997E-2</v>
      </c>
      <c r="K2426" t="e">
        <f>VLOOKUP(A2426,Channel_xs_widths!$D$2:$E$279,2,FALSE)</f>
        <v>#N/A</v>
      </c>
      <c r="Q2426" s="5"/>
      <c r="R2426" s="3"/>
      <c r="U2426" s="16"/>
      <c r="V2426" s="2"/>
      <c r="W2426" s="5"/>
      <c r="AB2426" s="3"/>
      <c r="AC2426" s="2"/>
      <c r="AD2426" s="2"/>
    </row>
    <row r="2427" spans="1:30">
      <c r="A2427" s="5">
        <v>46352.115100000003</v>
      </c>
      <c r="B2427" s="3">
        <v>-1620.899414</v>
      </c>
      <c r="F2427" s="2">
        <v>-122.03792199999999</v>
      </c>
      <c r="G2427" s="2">
        <v>36.695687</v>
      </c>
      <c r="H2427" s="3">
        <v>46426.010850999999</v>
      </c>
      <c r="I2427" s="3">
        <v>287.95352100000002</v>
      </c>
      <c r="J2427">
        <v>8.1440000000000002E-3</v>
      </c>
      <c r="K2427" t="e">
        <f>VLOOKUP(A2427,Channel_xs_widths!$D$2:$E$279,2,FALSE)</f>
        <v>#N/A</v>
      </c>
      <c r="Q2427" s="5"/>
      <c r="R2427" s="3"/>
      <c r="U2427" s="16"/>
      <c r="V2427" s="2"/>
      <c r="W2427" s="5"/>
      <c r="AB2427" s="3"/>
      <c r="AC2427" s="2"/>
      <c r="AD2427" s="2"/>
    </row>
    <row r="2428" spans="1:30">
      <c r="A2428" s="5">
        <v>46383.577899999997</v>
      </c>
      <c r="B2428" s="3">
        <v>-1620.830594</v>
      </c>
      <c r="F2428" s="2">
        <v>-122.038256</v>
      </c>
      <c r="G2428" s="2">
        <v>36.695777</v>
      </c>
      <c r="H2428" s="3">
        <v>46457.473724000003</v>
      </c>
      <c r="I2428" s="3">
        <v>287.95370300000002</v>
      </c>
      <c r="J2428">
        <v>1.467E-3</v>
      </c>
      <c r="K2428" t="e">
        <f>VLOOKUP(A2428,Channel_xs_widths!$D$2:$E$279,2,FALSE)</f>
        <v>#N/A</v>
      </c>
      <c r="Q2428" s="5"/>
      <c r="R2428" s="3"/>
      <c r="U2428" s="16"/>
      <c r="V2428" s="2"/>
      <c r="W2428" s="5"/>
      <c r="AB2428" s="3"/>
      <c r="AC2428" s="2"/>
      <c r="AD2428" s="2"/>
    </row>
    <row r="2429" spans="1:30">
      <c r="A2429" s="5">
        <v>46394.065499999997</v>
      </c>
      <c r="B2429" s="3">
        <v>-1620.9609379999999</v>
      </c>
      <c r="F2429" s="2">
        <v>-122.03836699999999</v>
      </c>
      <c r="G2429" s="2">
        <v>36.695807000000002</v>
      </c>
      <c r="H2429" s="3">
        <v>46467.962124999998</v>
      </c>
      <c r="I2429" s="3">
        <v>287.95384899999999</v>
      </c>
      <c r="J2429">
        <v>8.1150000000000007E-3</v>
      </c>
      <c r="K2429" t="e">
        <f>VLOOKUP(A2429,Channel_xs_widths!$D$2:$E$279,2,FALSE)</f>
        <v>#N/A</v>
      </c>
      <c r="Q2429" s="5"/>
      <c r="R2429" s="3"/>
      <c r="U2429" s="16"/>
      <c r="V2429" s="2"/>
      <c r="W2429" s="5"/>
      <c r="AB2429" s="3"/>
      <c r="AC2429" s="2"/>
      <c r="AD2429" s="2"/>
    </row>
    <row r="2430" spans="1:30">
      <c r="A2430" s="5">
        <v>46414.053699999997</v>
      </c>
      <c r="B2430" s="3">
        <v>-1621.0779050000001</v>
      </c>
      <c r="F2430" s="2">
        <v>-122.03859</v>
      </c>
      <c r="G2430" s="2">
        <v>36.695788999999998</v>
      </c>
      <c r="H2430" s="3">
        <v>46487.950681000002</v>
      </c>
      <c r="I2430" s="3">
        <v>263.68388900000002</v>
      </c>
      <c r="J2430">
        <v>7.8150000000000008E-3</v>
      </c>
      <c r="K2430" t="e">
        <f>VLOOKUP(A2430,Channel_xs_widths!$D$2:$E$279,2,FALSE)</f>
        <v>#N/A</v>
      </c>
      <c r="Q2430" s="5"/>
      <c r="R2430" s="3"/>
      <c r="U2430" s="16"/>
      <c r="V2430" s="2"/>
      <c r="W2430" s="5"/>
      <c r="AB2430" s="3"/>
      <c r="AC2430" s="2"/>
      <c r="AD2430" s="2"/>
    </row>
    <row r="2431" spans="1:30">
      <c r="A2431" s="5">
        <v>46444.036</v>
      </c>
      <c r="B2431" s="3">
        <v>-1621.3514399999999</v>
      </c>
      <c r="F2431" s="2">
        <v>-122.038923</v>
      </c>
      <c r="G2431" s="2">
        <v>36.695762000000002</v>
      </c>
      <c r="H2431" s="3">
        <v>46517.934256</v>
      </c>
      <c r="I2431" s="3">
        <v>263.68405799999999</v>
      </c>
      <c r="J2431">
        <v>7.7499999999999997E-4</v>
      </c>
      <c r="K2431" t="e">
        <f>VLOOKUP(A2431,Channel_xs_widths!$D$2:$E$279,2,FALSE)</f>
        <v>#N/A</v>
      </c>
      <c r="Q2431" s="5"/>
      <c r="R2431" s="3"/>
      <c r="U2431" s="16"/>
      <c r="V2431" s="2"/>
      <c r="W2431" s="5"/>
      <c r="AB2431" s="3"/>
      <c r="AC2431" s="2"/>
      <c r="AD2431" s="2"/>
    </row>
    <row r="2432" spans="1:30">
      <c r="A2432" s="5">
        <v>46474.018400000001</v>
      </c>
      <c r="B2432" s="3">
        <v>-1621.0314450000001</v>
      </c>
      <c r="F2432" s="2">
        <v>-122.03925700000001</v>
      </c>
      <c r="G2432" s="2">
        <v>36.695734999999999</v>
      </c>
      <c r="H2432" s="3">
        <v>46547.918299999998</v>
      </c>
      <c r="I2432" s="3">
        <v>263.68425999999999</v>
      </c>
      <c r="J2432">
        <v>1.1100000000000001E-3</v>
      </c>
      <c r="K2432" t="e">
        <f>VLOOKUP(A2432,Channel_xs_widths!$D$2:$E$279,2,FALSE)</f>
        <v>#N/A</v>
      </c>
      <c r="Q2432" s="5"/>
      <c r="R2432" s="3"/>
      <c r="U2432" s="16"/>
      <c r="V2432" s="2"/>
      <c r="W2432" s="5"/>
      <c r="AB2432" s="3"/>
      <c r="AC2432" s="2"/>
      <c r="AD2432" s="2"/>
    </row>
    <row r="2433" spans="1:30">
      <c r="A2433" s="5">
        <v>46494.006600000001</v>
      </c>
      <c r="B2433" s="3">
        <v>-1621.4069010000001</v>
      </c>
      <c r="F2433" s="2">
        <v>-122.03948</v>
      </c>
      <c r="G2433" s="2">
        <v>36.695717000000002</v>
      </c>
      <c r="H2433" s="3">
        <v>46567.910055</v>
      </c>
      <c r="I2433" s="3">
        <v>263.68442800000003</v>
      </c>
      <c r="J2433">
        <v>1.9134000000000002E-2</v>
      </c>
      <c r="K2433" t="e">
        <f>VLOOKUP(A2433,Channel_xs_widths!$D$2:$E$279,2,FALSE)</f>
        <v>#N/A</v>
      </c>
      <c r="Q2433" s="5"/>
      <c r="R2433" s="3"/>
      <c r="U2433" s="16"/>
      <c r="V2433" s="2"/>
      <c r="W2433" s="5"/>
      <c r="AB2433" s="3"/>
      <c r="AC2433" s="2"/>
      <c r="AD2433" s="2"/>
    </row>
    <row r="2434" spans="1:30">
      <c r="A2434" s="5">
        <v>46503.950599999996</v>
      </c>
      <c r="B2434" s="3">
        <v>-1621.604167</v>
      </c>
      <c r="F2434" s="2">
        <v>-122.039591</v>
      </c>
      <c r="G2434" s="2">
        <v>36.695717000000002</v>
      </c>
      <c r="H2434" s="3">
        <v>46577.855989999996</v>
      </c>
      <c r="I2434" s="3">
        <v>269.42602499999998</v>
      </c>
      <c r="J2434">
        <v>3.7180999999999999E-2</v>
      </c>
      <c r="K2434">
        <f>VLOOKUP(A2434,Channel_xs_widths!$D$2:$E$279,2,FALSE)</f>
        <v>411.24836608099997</v>
      </c>
      <c r="Q2434" s="5"/>
      <c r="R2434" s="3"/>
      <c r="U2434" s="16"/>
      <c r="V2434" s="2"/>
      <c r="W2434" s="5"/>
      <c r="AB2434" s="3"/>
      <c r="AC2434" s="2"/>
      <c r="AD2434" s="2"/>
    </row>
    <row r="2435" spans="1:30">
      <c r="A2435" s="5">
        <v>46533.782500000001</v>
      </c>
      <c r="B2435" s="3">
        <v>-1622.885824</v>
      </c>
      <c r="F2435" s="2">
        <v>-122.039925</v>
      </c>
      <c r="G2435" s="2">
        <v>36.695717000000002</v>
      </c>
      <c r="H2435" s="3">
        <v>46607.715443000001</v>
      </c>
      <c r="I2435" s="3">
        <v>269.42615799999999</v>
      </c>
      <c r="J2435">
        <v>5.8071999999999999E-2</v>
      </c>
      <c r="K2435" t="e">
        <f>VLOOKUP(A2435,Channel_xs_widths!$D$2:$E$279,2,FALSE)</f>
        <v>#N/A</v>
      </c>
      <c r="Q2435" s="5"/>
      <c r="R2435" s="3"/>
      <c r="U2435" s="16"/>
      <c r="V2435" s="2"/>
      <c r="W2435" s="5"/>
      <c r="AB2435" s="3"/>
      <c r="AC2435" s="2"/>
      <c r="AD2435" s="2"/>
    </row>
    <row r="2436" spans="1:30">
      <c r="A2436" s="5">
        <v>46563.614399999999</v>
      </c>
      <c r="B2436" s="3">
        <v>-1625.06897</v>
      </c>
      <c r="F2436" s="2">
        <v>-122.04025900000001</v>
      </c>
      <c r="G2436" s="2">
        <v>36.695717000000002</v>
      </c>
      <c r="H2436" s="3">
        <v>46637.627152000001</v>
      </c>
      <c r="I2436" s="3">
        <v>269.42635799999999</v>
      </c>
      <c r="J2436">
        <v>6.6421999999999995E-2</v>
      </c>
      <c r="K2436" t="e">
        <f>VLOOKUP(A2436,Channel_xs_widths!$D$2:$E$279,2,FALSE)</f>
        <v>#N/A</v>
      </c>
      <c r="Q2436" s="5"/>
      <c r="R2436" s="3"/>
      <c r="U2436" s="16"/>
      <c r="V2436" s="2"/>
      <c r="W2436" s="5"/>
      <c r="AB2436" s="3"/>
      <c r="AC2436" s="2"/>
      <c r="AD2436" s="2"/>
    </row>
    <row r="2437" spans="1:30">
      <c r="A2437" s="5">
        <v>46583.502399999998</v>
      </c>
      <c r="B2437" s="3">
        <v>-1626.188314</v>
      </c>
      <c r="F2437" s="2">
        <v>-122.040482</v>
      </c>
      <c r="G2437" s="2">
        <v>36.695717000000002</v>
      </c>
      <c r="H2437" s="3">
        <v>46657.546581000002</v>
      </c>
      <c r="I2437" s="3">
        <v>269.42652399999997</v>
      </c>
      <c r="J2437">
        <v>6.7097000000000004E-2</v>
      </c>
      <c r="K2437" t="e">
        <f>VLOOKUP(A2437,Channel_xs_widths!$D$2:$E$279,2,FALSE)</f>
        <v>#N/A</v>
      </c>
      <c r="Q2437" s="5"/>
      <c r="R2437" s="3"/>
      <c r="U2437" s="16"/>
      <c r="V2437" s="2"/>
      <c r="W2437" s="5"/>
      <c r="AB2437" s="3"/>
      <c r="AC2437" s="2"/>
      <c r="AD2437" s="2"/>
    </row>
    <row r="2438" spans="1:30">
      <c r="A2438" s="5">
        <v>46593.99</v>
      </c>
      <c r="B2438" s="3">
        <v>-1627.1070830000001</v>
      </c>
      <c r="F2438" s="2">
        <v>-122.040593</v>
      </c>
      <c r="G2438" s="2">
        <v>36.695687</v>
      </c>
      <c r="H2438" s="3">
        <v>46668.074346000001</v>
      </c>
      <c r="I2438" s="3">
        <v>250.898088</v>
      </c>
      <c r="J2438">
        <v>6.5969E-2</v>
      </c>
      <c r="K2438" t="e">
        <f>VLOOKUP(A2438,Channel_xs_widths!$D$2:$E$279,2,FALSE)</f>
        <v>#N/A</v>
      </c>
      <c r="Q2438" s="5"/>
      <c r="R2438" s="3"/>
      <c r="U2438" s="16"/>
      <c r="V2438" s="2"/>
      <c r="W2438" s="5"/>
      <c r="AB2438" s="3"/>
      <c r="AC2438" s="2"/>
      <c r="AD2438" s="2"/>
    </row>
    <row r="2439" spans="1:30">
      <c r="A2439" s="5">
        <v>46614.965199999999</v>
      </c>
      <c r="B2439" s="3">
        <v>-1628.2638750000001</v>
      </c>
      <c r="F2439" s="2">
        <v>-122.04081600000001</v>
      </c>
      <c r="G2439" s="2">
        <v>36.695627000000002</v>
      </c>
      <c r="H2439" s="3">
        <v>46689.081426999997</v>
      </c>
      <c r="I2439" s="3">
        <v>250.89819800000001</v>
      </c>
      <c r="J2439">
        <v>4.8461999999999998E-2</v>
      </c>
      <c r="K2439" t="e">
        <f>VLOOKUP(A2439,Channel_xs_widths!$D$2:$E$279,2,FALSE)</f>
        <v>#N/A</v>
      </c>
      <c r="Q2439" s="5"/>
      <c r="R2439" s="3"/>
      <c r="U2439" s="16"/>
      <c r="V2439" s="2"/>
      <c r="W2439" s="5"/>
      <c r="AB2439" s="3"/>
      <c r="AC2439" s="2"/>
      <c r="AD2439" s="2"/>
    </row>
    <row r="2440" spans="1:30">
      <c r="A2440" s="5">
        <v>46625.452799999999</v>
      </c>
      <c r="B2440" s="3">
        <v>-1628.631836</v>
      </c>
      <c r="F2440" s="2">
        <v>-122.040927</v>
      </c>
      <c r="G2440" s="2">
        <v>36.695596999999999</v>
      </c>
      <c r="H2440" s="3">
        <v>46699.575489000003</v>
      </c>
      <c r="I2440" s="3">
        <v>250.89830900000001</v>
      </c>
      <c r="J2440">
        <v>1.4393E-2</v>
      </c>
      <c r="K2440" t="e">
        <f>VLOOKUP(A2440,Channel_xs_widths!$D$2:$E$279,2,FALSE)</f>
        <v>#N/A</v>
      </c>
      <c r="Q2440" s="5"/>
      <c r="R2440" s="3"/>
      <c r="U2440" s="16"/>
      <c r="V2440" s="2"/>
      <c r="W2440" s="5"/>
      <c r="AB2440" s="3"/>
      <c r="AC2440" s="2"/>
      <c r="AD2440" s="2"/>
    </row>
    <row r="2441" spans="1:30">
      <c r="A2441" s="5">
        <v>46656.9156</v>
      </c>
      <c r="B2441" s="3">
        <v>-1628.8676760000001</v>
      </c>
      <c r="F2441" s="2">
        <v>-122.04126100000001</v>
      </c>
      <c r="G2441" s="2">
        <v>36.695506999999999</v>
      </c>
      <c r="H2441" s="3">
        <v>46731.039217999998</v>
      </c>
      <c r="I2441" s="3">
        <v>250.89845600000001</v>
      </c>
      <c r="J2441">
        <v>1.5254999999999999E-2</v>
      </c>
      <c r="K2441" t="e">
        <f>VLOOKUP(A2441,Channel_xs_widths!$D$2:$E$279,2,FALSE)</f>
        <v>#N/A</v>
      </c>
      <c r="Q2441" s="5"/>
      <c r="R2441" s="3"/>
      <c r="U2441" s="16"/>
      <c r="V2441" s="2"/>
      <c r="W2441" s="5"/>
      <c r="AB2441" s="3"/>
      <c r="AC2441" s="2"/>
      <c r="AD2441" s="2"/>
    </row>
    <row r="2442" spans="1:30">
      <c r="A2442" s="5">
        <v>46677.890899999999</v>
      </c>
      <c r="B2442" s="3">
        <v>-1629.4318029999999</v>
      </c>
      <c r="F2442" s="2">
        <v>-122.041484</v>
      </c>
      <c r="G2442" s="2">
        <v>36.695447000000001</v>
      </c>
      <c r="H2442" s="3">
        <v>46752.02205</v>
      </c>
      <c r="I2442" s="3">
        <v>250.898641</v>
      </c>
      <c r="J2442">
        <v>3.4709999999999998E-2</v>
      </c>
      <c r="K2442" t="e">
        <f>VLOOKUP(A2442,Channel_xs_widths!$D$2:$E$279,2,FALSE)</f>
        <v>#N/A</v>
      </c>
      <c r="Q2442" s="5"/>
      <c r="R2442" s="3"/>
      <c r="U2442" s="16"/>
      <c r="V2442" s="2"/>
      <c r="W2442" s="5"/>
      <c r="AB2442" s="3"/>
      <c r="AC2442" s="2"/>
      <c r="AD2442" s="2"/>
    </row>
    <row r="2443" spans="1:30">
      <c r="A2443" s="5">
        <v>46688.144200000002</v>
      </c>
      <c r="B2443" s="3">
        <v>-1629.9516189999999</v>
      </c>
      <c r="F2443" s="2">
        <v>-122.041595</v>
      </c>
      <c r="G2443" s="2">
        <v>36.695469000000003</v>
      </c>
      <c r="H2443" s="3">
        <v>46762.288559000001</v>
      </c>
      <c r="I2443" s="3">
        <v>283.53684399999997</v>
      </c>
      <c r="J2443">
        <v>4.0821000000000003E-2</v>
      </c>
      <c r="K2443" t="e">
        <f>VLOOKUP(A2443,Channel_xs_widths!$D$2:$E$279,2,FALSE)</f>
        <v>#N/A</v>
      </c>
      <c r="Q2443" s="5"/>
      <c r="R2443" s="3"/>
      <c r="U2443" s="16"/>
      <c r="V2443" s="2"/>
      <c r="W2443" s="5"/>
      <c r="AB2443" s="3"/>
      <c r="AC2443" s="2"/>
      <c r="AD2443" s="2"/>
    </row>
    <row r="2444" spans="1:30">
      <c r="A2444" s="5">
        <v>46718.904199999997</v>
      </c>
      <c r="B2444" s="3">
        <v>-1631.105998</v>
      </c>
      <c r="F2444" s="2">
        <v>-122.041929</v>
      </c>
      <c r="G2444" s="2">
        <v>36.695537000000002</v>
      </c>
      <c r="H2444" s="3">
        <v>46793.070213999999</v>
      </c>
      <c r="I2444" s="3">
        <v>283.53698500000002</v>
      </c>
      <c r="J2444">
        <v>4.9283E-2</v>
      </c>
      <c r="K2444">
        <f>VLOOKUP(A2444,Channel_xs_widths!$D$2:$E$279,2,FALSE)</f>
        <v>414.74231052699997</v>
      </c>
      <c r="Q2444" s="5"/>
      <c r="R2444" s="3"/>
      <c r="U2444" s="16"/>
      <c r="V2444" s="2"/>
      <c r="W2444" s="5"/>
      <c r="AB2444" s="3"/>
      <c r="AC2444" s="2"/>
      <c r="AD2444" s="2"/>
    </row>
    <row r="2445" spans="1:30">
      <c r="A2445" s="5">
        <v>46749.664199999999</v>
      </c>
      <c r="B2445" s="3">
        <v>-1632.9835210000001</v>
      </c>
      <c r="F2445" s="2">
        <v>-122.04226300000001</v>
      </c>
      <c r="G2445" s="2">
        <v>36.695604000000003</v>
      </c>
      <c r="H2445" s="3">
        <v>46823.887435999997</v>
      </c>
      <c r="I2445" s="3">
        <v>283.537195</v>
      </c>
      <c r="J2445">
        <v>6.1277999999999999E-2</v>
      </c>
      <c r="K2445" t="e">
        <f>VLOOKUP(A2445,Channel_xs_widths!$D$2:$E$279,2,FALSE)</f>
        <v>#N/A</v>
      </c>
      <c r="Q2445" s="5"/>
      <c r="R2445" s="3"/>
      <c r="U2445" s="16"/>
      <c r="V2445" s="2"/>
      <c r="W2445" s="5"/>
      <c r="AB2445" s="3"/>
      <c r="AC2445" s="2"/>
      <c r="AD2445" s="2"/>
    </row>
    <row r="2446" spans="1:30">
      <c r="A2446" s="5">
        <v>46759.917500000003</v>
      </c>
      <c r="B2446" s="3">
        <v>-1633.619222</v>
      </c>
      <c r="F2446" s="2">
        <v>-122.042374</v>
      </c>
      <c r="G2446" s="2">
        <v>36.695627000000002</v>
      </c>
      <c r="H2446" s="3">
        <v>46834.160442</v>
      </c>
      <c r="I2446" s="3">
        <v>283.53733599999998</v>
      </c>
      <c r="J2446">
        <v>4.9984000000000001E-2</v>
      </c>
      <c r="K2446" t="e">
        <f>VLOOKUP(A2446,Channel_xs_widths!$D$2:$E$279,2,FALSE)</f>
        <v>#N/A</v>
      </c>
      <c r="Q2446" s="5"/>
      <c r="R2446" s="3"/>
      <c r="U2446" s="16"/>
      <c r="V2446" s="2"/>
      <c r="W2446" s="5"/>
      <c r="AB2446" s="3"/>
      <c r="AC2446" s="2"/>
      <c r="AD2446" s="2"/>
    </row>
    <row r="2447" spans="1:30">
      <c r="A2447" s="5">
        <v>46780.424200000001</v>
      </c>
      <c r="B2447" s="3">
        <v>-1634.5210159999999</v>
      </c>
      <c r="F2447" s="2">
        <v>-122.042597</v>
      </c>
      <c r="G2447" s="2">
        <v>36.695672000000002</v>
      </c>
      <c r="H2447" s="3">
        <v>46854.686889999997</v>
      </c>
      <c r="I2447" s="3">
        <v>283.537441</v>
      </c>
      <c r="J2447">
        <v>4.9437000000000002E-2</v>
      </c>
      <c r="K2447" t="e">
        <f>VLOOKUP(A2447,Channel_xs_widths!$D$2:$E$279,2,FALSE)</f>
        <v>#N/A</v>
      </c>
      <c r="Q2447" s="5"/>
      <c r="R2447" s="3"/>
      <c r="U2447" s="16"/>
      <c r="V2447" s="2"/>
      <c r="W2447" s="5"/>
      <c r="AB2447" s="3"/>
      <c r="AC2447" s="2"/>
      <c r="AD2447" s="2"/>
    </row>
    <row r="2448" spans="1:30">
      <c r="A2448" s="5">
        <v>46800.930800000002</v>
      </c>
      <c r="B2448" s="3">
        <v>-1635.64681</v>
      </c>
      <c r="F2448" s="2">
        <v>-122.04281899999999</v>
      </c>
      <c r="G2448" s="2">
        <v>36.695717000000002</v>
      </c>
      <c r="H2448" s="3">
        <v>46875.224386000002</v>
      </c>
      <c r="I2448" s="3">
        <v>283.53758199999999</v>
      </c>
      <c r="J2448">
        <v>7.7800999999999995E-2</v>
      </c>
      <c r="K2448" t="e">
        <f>VLOOKUP(A2448,Channel_xs_widths!$D$2:$E$279,2,FALSE)</f>
        <v>#N/A</v>
      </c>
      <c r="Q2448" s="5"/>
      <c r="R2448" s="3"/>
      <c r="U2448" s="16"/>
      <c r="V2448" s="2"/>
      <c r="W2448" s="5"/>
      <c r="AB2448" s="3"/>
      <c r="AC2448" s="2"/>
      <c r="AD2448" s="2"/>
    </row>
    <row r="2449" spans="1:30">
      <c r="A2449" s="5">
        <v>46811.648800000003</v>
      </c>
      <c r="B2449" s="3">
        <v>-1636.950317</v>
      </c>
      <c r="F2449" s="2">
        <v>-122.042931</v>
      </c>
      <c r="G2449" s="2">
        <v>36.695681</v>
      </c>
      <c r="H2449" s="3">
        <v>46886.021415000003</v>
      </c>
      <c r="I2449" s="3">
        <v>247.51906299999999</v>
      </c>
      <c r="J2449">
        <v>0.106639</v>
      </c>
      <c r="K2449" t="e">
        <f>VLOOKUP(A2449,Channel_xs_widths!$D$2:$E$279,2,FALSE)</f>
        <v>#N/A</v>
      </c>
      <c r="Q2449" s="5"/>
      <c r="R2449" s="3"/>
      <c r="U2449" s="16"/>
      <c r="V2449" s="2"/>
      <c r="W2449" s="5"/>
      <c r="AB2449" s="3"/>
      <c r="AC2449" s="2"/>
      <c r="AD2449" s="2"/>
    </row>
    <row r="2450" spans="1:30">
      <c r="A2450" s="5">
        <v>46827.725899999998</v>
      </c>
      <c r="B2450" s="3">
        <v>-1638.5042109999999</v>
      </c>
      <c r="F2450" s="2">
        <v>-122.043097</v>
      </c>
      <c r="G2450" s="2">
        <v>36.695627000000002</v>
      </c>
      <c r="H2450" s="3">
        <v>46902.173424000001</v>
      </c>
      <c r="I2450" s="3">
        <v>247.519158</v>
      </c>
      <c r="J2450">
        <v>8.2904000000000005E-2</v>
      </c>
      <c r="K2450" t="e">
        <f>VLOOKUP(A2450,Channel_xs_widths!$D$2:$E$279,2,FALSE)</f>
        <v>#N/A</v>
      </c>
      <c r="Q2450" s="5"/>
      <c r="R2450" s="3"/>
      <c r="U2450" s="16"/>
      <c r="V2450" s="2"/>
      <c r="W2450" s="5"/>
      <c r="AB2450" s="3"/>
      <c r="AC2450" s="2"/>
      <c r="AD2450" s="2"/>
    </row>
    <row r="2451" spans="1:30">
      <c r="A2451" s="5">
        <v>46843.803</v>
      </c>
      <c r="B2451" s="3">
        <v>-1639.6160400000001</v>
      </c>
      <c r="F2451" s="2">
        <v>-122.04326399999999</v>
      </c>
      <c r="G2451" s="2">
        <v>36.695573000000003</v>
      </c>
      <c r="H2451" s="3">
        <v>46918.288922</v>
      </c>
      <c r="I2451" s="3">
        <v>247.519273</v>
      </c>
      <c r="J2451">
        <v>7.2666999999999995E-2</v>
      </c>
      <c r="K2451" t="e">
        <f>VLOOKUP(A2451,Channel_xs_widths!$D$2:$E$279,2,FALSE)</f>
        <v>#N/A</v>
      </c>
      <c r="Q2451" s="5"/>
      <c r="R2451" s="3"/>
      <c r="U2451" s="16"/>
      <c r="V2451" s="2"/>
      <c r="W2451" s="5"/>
      <c r="AB2451" s="3"/>
      <c r="AC2451" s="2"/>
      <c r="AD2451" s="2"/>
    </row>
    <row r="2452" spans="1:30">
      <c r="A2452" s="5">
        <v>46854.521099999998</v>
      </c>
      <c r="B2452" s="3">
        <v>-1640.451335</v>
      </c>
      <c r="F2452" s="2">
        <v>-122.04337599999999</v>
      </c>
      <c r="G2452" s="2">
        <v>36.695537000000002</v>
      </c>
      <c r="H2452" s="3">
        <v>46929.039492000004</v>
      </c>
      <c r="I2452" s="3">
        <v>247.51936799999999</v>
      </c>
      <c r="J2452">
        <v>7.8938999999999995E-2</v>
      </c>
      <c r="K2452" t="e">
        <f>VLOOKUP(A2452,Channel_xs_widths!$D$2:$E$279,2,FALSE)</f>
        <v>#N/A</v>
      </c>
      <c r="Q2452" s="5"/>
      <c r="R2452" s="3"/>
      <c r="U2452" s="16"/>
      <c r="V2452" s="2"/>
      <c r="W2452" s="5"/>
      <c r="AB2452" s="3"/>
      <c r="AC2452" s="2"/>
      <c r="AD2452" s="2"/>
    </row>
    <row r="2453" spans="1:30">
      <c r="A2453" s="5">
        <v>46875.496299999999</v>
      </c>
      <c r="B2453" s="3">
        <v>-1642.1178930000001</v>
      </c>
      <c r="F2453" s="2">
        <v>-122.043598</v>
      </c>
      <c r="G2453" s="2">
        <v>36.695476999999997</v>
      </c>
      <c r="H2453" s="3">
        <v>46950.080826999998</v>
      </c>
      <c r="I2453" s="3">
        <v>250.89989700000001</v>
      </c>
      <c r="J2453">
        <v>4.1154000000000003E-2</v>
      </c>
      <c r="K2453" t="e">
        <f>VLOOKUP(A2453,Channel_xs_widths!$D$2:$E$279,2,FALSE)</f>
        <v>#N/A</v>
      </c>
      <c r="Q2453" s="5"/>
      <c r="R2453" s="3"/>
      <c r="U2453" s="16"/>
      <c r="V2453" s="2"/>
      <c r="W2453" s="5"/>
      <c r="AB2453" s="3"/>
      <c r="AC2453" s="2"/>
      <c r="AD2453" s="2"/>
    </row>
    <row r="2454" spans="1:30">
      <c r="A2454" s="5">
        <v>46906.959199999998</v>
      </c>
      <c r="B2454" s="3">
        <v>-1642.609389</v>
      </c>
      <c r="F2454" s="2">
        <v>-122.043932</v>
      </c>
      <c r="G2454" s="2">
        <v>36.695386999999997</v>
      </c>
      <c r="H2454" s="3">
        <v>46981.547538999999</v>
      </c>
      <c r="I2454" s="3">
        <v>250.900082</v>
      </c>
      <c r="J2454">
        <v>1.6268999999999999E-2</v>
      </c>
      <c r="K2454">
        <f>VLOOKUP(A2454,Channel_xs_widths!$D$2:$E$279,2,FALSE)</f>
        <v>379.79001885500003</v>
      </c>
      <c r="Q2454" s="5"/>
      <c r="R2454" s="3"/>
      <c r="U2454" s="16"/>
      <c r="V2454" s="2"/>
      <c r="W2454" s="5"/>
      <c r="AB2454" s="3"/>
      <c r="AC2454" s="2"/>
      <c r="AD2454" s="2"/>
    </row>
    <row r="2455" spans="1:30">
      <c r="A2455" s="5">
        <v>46917.446799999998</v>
      </c>
      <c r="B2455" s="3">
        <v>-1642.8003739999999</v>
      </c>
      <c r="F2455" s="2">
        <v>-122.044044</v>
      </c>
      <c r="G2455" s="2">
        <v>36.695357000000001</v>
      </c>
      <c r="H2455" s="3">
        <v>46992.036910000003</v>
      </c>
      <c r="I2455" s="3">
        <v>250.900229</v>
      </c>
      <c r="J2455">
        <v>1.7845E-2</v>
      </c>
      <c r="K2455" t="e">
        <f>VLOOKUP(A2455,Channel_xs_widths!$D$2:$E$279,2,FALSE)</f>
        <v>#N/A</v>
      </c>
      <c r="Q2455" s="5"/>
      <c r="R2455" s="3"/>
      <c r="U2455" s="16"/>
      <c r="V2455" s="2"/>
      <c r="W2455" s="5"/>
      <c r="AB2455" s="3"/>
      <c r="AC2455" s="2"/>
      <c r="AD2455" s="2"/>
    </row>
    <row r="2456" spans="1:30">
      <c r="A2456" s="5">
        <v>46938.422100000003</v>
      </c>
      <c r="B2456" s="3">
        <v>-1643.170844</v>
      </c>
      <c r="F2456" s="2">
        <v>-122.04426599999999</v>
      </c>
      <c r="G2456" s="2">
        <v>36.695296999999997</v>
      </c>
      <c r="H2456" s="3">
        <v>47013.015454</v>
      </c>
      <c r="I2456" s="3">
        <v>250.90034</v>
      </c>
      <c r="J2456">
        <v>2.4032000000000001E-2</v>
      </c>
      <c r="K2456" t="e">
        <f>VLOOKUP(A2456,Channel_xs_widths!$D$2:$E$279,2,FALSE)</f>
        <v>#N/A</v>
      </c>
      <c r="Q2456" s="5"/>
      <c r="R2456" s="3"/>
      <c r="U2456" s="16"/>
      <c r="V2456" s="2"/>
      <c r="W2456" s="5"/>
      <c r="AB2456" s="3"/>
      <c r="AC2456" s="2"/>
      <c r="AD2456" s="2"/>
    </row>
    <row r="2457" spans="1:30">
      <c r="A2457" s="5">
        <v>46948.909699999997</v>
      </c>
      <c r="B2457" s="3">
        <v>-1643.556478</v>
      </c>
      <c r="F2457" s="2">
        <v>-122.04437799999999</v>
      </c>
      <c r="G2457" s="2">
        <v>36.695267000000001</v>
      </c>
      <c r="H2457" s="3">
        <v>47023.510183999999</v>
      </c>
      <c r="I2457" s="3">
        <v>250.90045000000001</v>
      </c>
      <c r="J2457">
        <v>5.2075999999999997E-2</v>
      </c>
      <c r="K2457" t="e">
        <f>VLOOKUP(A2457,Channel_xs_widths!$D$2:$E$279,2,FALSE)</f>
        <v>#N/A</v>
      </c>
      <c r="Q2457" s="5"/>
      <c r="R2457" s="3"/>
      <c r="U2457" s="16"/>
      <c r="V2457" s="2"/>
      <c r="W2457" s="5"/>
      <c r="AB2457" s="3"/>
      <c r="AC2457" s="2"/>
      <c r="AD2457" s="2"/>
    </row>
    <row r="2458" spans="1:30">
      <c r="A2458" s="5">
        <v>46970.345999999998</v>
      </c>
      <c r="B2458" s="3">
        <v>-1644.8333009999999</v>
      </c>
      <c r="F2458" s="2">
        <v>-122.0446</v>
      </c>
      <c r="G2458" s="2">
        <v>36.695194000000001</v>
      </c>
      <c r="H2458" s="3">
        <v>47044.984390999998</v>
      </c>
      <c r="I2458" s="3">
        <v>247.52015599999999</v>
      </c>
      <c r="J2458">
        <v>5.8834999999999998E-2</v>
      </c>
      <c r="K2458" t="e">
        <f>VLOOKUP(A2458,Channel_xs_widths!$D$2:$E$279,2,FALSE)</f>
        <v>#N/A</v>
      </c>
      <c r="Q2458" s="5"/>
      <c r="R2458" s="3"/>
      <c r="U2458" s="16"/>
      <c r="V2458" s="2"/>
      <c r="W2458" s="5"/>
      <c r="AB2458" s="3"/>
      <c r="AC2458" s="2"/>
      <c r="AD2458" s="2"/>
    </row>
    <row r="2459" spans="1:30">
      <c r="A2459" s="5">
        <v>47002.5003</v>
      </c>
      <c r="B2459" s="3">
        <v>-1646.7094729999999</v>
      </c>
      <c r="F2459" s="2">
        <v>-122.044934</v>
      </c>
      <c r="G2459" s="2">
        <v>36.695086000000003</v>
      </c>
      <c r="H2459" s="3">
        <v>47077.193433</v>
      </c>
      <c r="I2459" s="3">
        <v>247.52034699999999</v>
      </c>
      <c r="J2459">
        <v>5.5485E-2</v>
      </c>
      <c r="K2459" t="e">
        <f>VLOOKUP(A2459,Channel_xs_widths!$D$2:$E$279,2,FALSE)</f>
        <v>#N/A</v>
      </c>
      <c r="Q2459" s="5"/>
      <c r="R2459" s="3"/>
      <c r="U2459" s="16"/>
      <c r="V2459" s="2"/>
      <c r="W2459" s="5"/>
      <c r="AB2459" s="3"/>
      <c r="AC2459" s="2"/>
      <c r="AD2459" s="2"/>
    </row>
    <row r="2460" spans="1:30">
      <c r="A2460" s="5">
        <v>47034.654699999999</v>
      </c>
      <c r="B2460" s="3">
        <v>-1648.4014649999999</v>
      </c>
      <c r="F2460" s="2">
        <v>-122.04526799999999</v>
      </c>
      <c r="G2460" s="2">
        <v>36.694977999999999</v>
      </c>
      <c r="H2460" s="3">
        <v>47109.392309000003</v>
      </c>
      <c r="I2460" s="3">
        <v>247.52057600000001</v>
      </c>
      <c r="J2460">
        <v>5.6626999999999997E-2</v>
      </c>
      <c r="K2460" t="e">
        <f>VLOOKUP(A2460,Channel_xs_widths!$D$2:$E$279,2,FALSE)</f>
        <v>#N/A</v>
      </c>
      <c r="Q2460" s="5"/>
      <c r="R2460" s="3"/>
      <c r="U2460" s="16"/>
      <c r="V2460" s="2"/>
      <c r="W2460" s="5"/>
      <c r="AB2460" s="3"/>
      <c r="AC2460" s="2"/>
      <c r="AD2460" s="2"/>
    </row>
    <row r="2461" spans="1:30">
      <c r="A2461" s="5">
        <v>47056.091</v>
      </c>
      <c r="B2461" s="3">
        <v>-1649.7441409999999</v>
      </c>
      <c r="F2461" s="2">
        <v>-122.045491</v>
      </c>
      <c r="G2461" s="2">
        <v>36.694906000000003</v>
      </c>
      <c r="H2461" s="3">
        <v>47130.870598000001</v>
      </c>
      <c r="I2461" s="3">
        <v>247.52076700000001</v>
      </c>
      <c r="J2461">
        <v>5.8728000000000002E-2</v>
      </c>
      <c r="K2461" t="e">
        <f>VLOOKUP(A2461,Channel_xs_widths!$D$2:$E$279,2,FALSE)</f>
        <v>#N/A</v>
      </c>
      <c r="Q2461" s="5"/>
      <c r="R2461" s="3"/>
      <c r="U2461" s="16"/>
      <c r="V2461" s="2"/>
      <c r="W2461" s="5"/>
      <c r="AB2461" s="3"/>
      <c r="AC2461" s="2"/>
      <c r="AD2461" s="2"/>
    </row>
    <row r="2462" spans="1:30">
      <c r="A2462" s="5">
        <v>47066.578699999998</v>
      </c>
      <c r="B2462" s="3">
        <v>-1650.276286</v>
      </c>
      <c r="F2462" s="2">
        <v>-122.045602</v>
      </c>
      <c r="G2462" s="2">
        <v>36.694876000000001</v>
      </c>
      <c r="H2462" s="3">
        <v>47141.371776</v>
      </c>
      <c r="I2462" s="3">
        <v>250.901276</v>
      </c>
      <c r="J2462">
        <v>3.7725000000000002E-2</v>
      </c>
      <c r="K2462" t="e">
        <f>VLOOKUP(A2462,Channel_xs_widths!$D$2:$E$279,2,FALSE)</f>
        <v>#N/A</v>
      </c>
      <c r="Q2462" s="5"/>
      <c r="R2462" s="3"/>
      <c r="U2462" s="16"/>
      <c r="V2462" s="2"/>
      <c r="W2462" s="5"/>
      <c r="AB2462" s="3"/>
      <c r="AC2462" s="2"/>
      <c r="AD2462" s="2"/>
    </row>
    <row r="2463" spans="1:30">
      <c r="A2463" s="5">
        <v>47087.553999999996</v>
      </c>
      <c r="B2463" s="3">
        <v>-1650.931071</v>
      </c>
      <c r="F2463" s="2">
        <v>-122.04582499999999</v>
      </c>
      <c r="G2463" s="2">
        <v>36.694816000000003</v>
      </c>
      <c r="H2463" s="3">
        <v>47162.357378000001</v>
      </c>
      <c r="I2463" s="3">
        <v>250.901386</v>
      </c>
      <c r="J2463">
        <v>2.5339E-2</v>
      </c>
      <c r="K2463" t="e">
        <f>VLOOKUP(A2463,Channel_xs_widths!$D$2:$E$279,2,FALSE)</f>
        <v>#N/A</v>
      </c>
      <c r="Q2463" s="5"/>
      <c r="R2463" s="3"/>
      <c r="U2463" s="16"/>
      <c r="V2463" s="2"/>
      <c r="W2463" s="5"/>
      <c r="AB2463" s="3"/>
      <c r="AC2463" s="2"/>
      <c r="AD2463" s="2"/>
    </row>
    <row r="2464" spans="1:30">
      <c r="A2464" s="5">
        <v>47098.041700000002</v>
      </c>
      <c r="B2464" s="3">
        <v>-1651.073513</v>
      </c>
      <c r="F2464" s="2">
        <v>-122.045936</v>
      </c>
      <c r="G2464" s="2">
        <v>36.694786000000001</v>
      </c>
      <c r="H2464" s="3">
        <v>47172.846042999998</v>
      </c>
      <c r="I2464" s="3">
        <v>250.90149700000001</v>
      </c>
      <c r="J2464">
        <v>1.4225E-2</v>
      </c>
      <c r="K2464">
        <f>VLOOKUP(A2464,Channel_xs_widths!$D$2:$E$279,2,FALSE)</f>
        <v>427.24644498700002</v>
      </c>
      <c r="Q2464" s="5"/>
      <c r="R2464" s="3"/>
      <c r="U2464" s="16"/>
      <c r="V2464" s="2"/>
      <c r="W2464" s="5"/>
      <c r="AB2464" s="3"/>
      <c r="AC2464" s="2"/>
      <c r="AD2464" s="2"/>
    </row>
    <row r="2465" spans="1:30">
      <c r="A2465" s="5">
        <v>47129.5049</v>
      </c>
      <c r="B2465" s="3">
        <v>-1651.527818</v>
      </c>
      <c r="F2465" s="2">
        <v>-122.04627000000001</v>
      </c>
      <c r="G2465" s="2">
        <v>36.694696</v>
      </c>
      <c r="H2465" s="3">
        <v>47204.312435</v>
      </c>
      <c r="I2465" s="3">
        <v>250.901644</v>
      </c>
      <c r="J2465">
        <v>2.9009E-2</v>
      </c>
      <c r="K2465" t="e">
        <f>VLOOKUP(A2465,Channel_xs_widths!$D$2:$E$279,2,FALSE)</f>
        <v>#N/A</v>
      </c>
      <c r="Q2465" s="5"/>
      <c r="R2465" s="3"/>
      <c r="U2465" s="16"/>
      <c r="V2465" s="2"/>
      <c r="W2465" s="5"/>
      <c r="AB2465" s="3"/>
      <c r="AC2465" s="2"/>
      <c r="AD2465" s="2"/>
    </row>
    <row r="2466" spans="1:30">
      <c r="A2466" s="5">
        <v>47150.480300000003</v>
      </c>
      <c r="B2466" s="3">
        <v>-1652.5947269999999</v>
      </c>
      <c r="F2466" s="2">
        <v>-122.046492</v>
      </c>
      <c r="G2466" s="2">
        <v>36.694636000000003</v>
      </c>
      <c r="H2466" s="3">
        <v>47225.314977000002</v>
      </c>
      <c r="I2466" s="3">
        <v>250.90182899999999</v>
      </c>
      <c r="J2466">
        <v>5.8186000000000002E-2</v>
      </c>
      <c r="K2466" t="e">
        <f>VLOOKUP(A2466,Channel_xs_widths!$D$2:$E$279,2,FALSE)</f>
        <v>#N/A</v>
      </c>
      <c r="Q2466" s="5"/>
      <c r="R2466" s="3"/>
      <c r="U2466" s="16"/>
      <c r="V2466" s="2"/>
      <c r="W2466" s="5"/>
      <c r="AB2466" s="3"/>
      <c r="AC2466" s="2"/>
      <c r="AD2466" s="2"/>
    </row>
    <row r="2467" spans="1:30">
      <c r="A2467" s="5">
        <v>47161.610200000003</v>
      </c>
      <c r="B2467" s="3">
        <v>-1653.395894</v>
      </c>
      <c r="F2467" s="2">
        <v>-122.046604</v>
      </c>
      <c r="G2467" s="2">
        <v>36.694591000000003</v>
      </c>
      <c r="H2467" s="3">
        <v>47236.473732999999</v>
      </c>
      <c r="I2467" s="3">
        <v>242.740793</v>
      </c>
      <c r="J2467">
        <v>5.9575000000000003E-2</v>
      </c>
      <c r="K2467" t="e">
        <f>VLOOKUP(A2467,Channel_xs_widths!$D$2:$E$279,2,FALSE)</f>
        <v>#N/A</v>
      </c>
      <c r="Q2467" s="5"/>
      <c r="R2467" s="3"/>
      <c r="U2467" s="16"/>
      <c r="V2467" s="2"/>
      <c r="W2467" s="5"/>
      <c r="AB2467" s="3"/>
      <c r="AC2467" s="2"/>
      <c r="AD2467" s="2"/>
    </row>
    <row r="2468" spans="1:30">
      <c r="A2468" s="5">
        <v>47172.7402</v>
      </c>
      <c r="B2468" s="3">
        <v>-1653.920858</v>
      </c>
      <c r="F2468" s="2">
        <v>-122.04671500000001</v>
      </c>
      <c r="G2468" s="2">
        <v>36.694546000000003</v>
      </c>
      <c r="H2468" s="3">
        <v>47247.616069999996</v>
      </c>
      <c r="I2468" s="3">
        <v>242.74087399999999</v>
      </c>
      <c r="J2468">
        <v>4.4151000000000003E-2</v>
      </c>
      <c r="K2468" t="e">
        <f>VLOOKUP(A2468,Channel_xs_widths!$D$2:$E$279,2,FALSE)</f>
        <v>#N/A</v>
      </c>
      <c r="Q2468" s="5"/>
      <c r="R2468" s="3"/>
      <c r="U2468" s="16"/>
      <c r="V2468" s="2"/>
      <c r="W2468" s="5"/>
      <c r="AB2468" s="3"/>
      <c r="AC2468" s="2"/>
      <c r="AD2468" s="2"/>
    </row>
    <row r="2469" spans="1:30">
      <c r="A2469" s="5">
        <v>47195.000099999997</v>
      </c>
      <c r="B2469" s="3">
        <v>-1654.8700759999999</v>
      </c>
      <c r="F2469" s="2">
        <v>-122.046938</v>
      </c>
      <c r="G2469" s="2">
        <v>36.694454999999998</v>
      </c>
      <c r="H2469" s="3">
        <v>47269.896239000002</v>
      </c>
      <c r="I2469" s="3">
        <v>242.740995</v>
      </c>
      <c r="J2469">
        <v>4.4095000000000002E-2</v>
      </c>
      <c r="K2469" t="e">
        <f>VLOOKUP(A2469,Channel_xs_widths!$D$2:$E$279,2,FALSE)</f>
        <v>#N/A</v>
      </c>
      <c r="Q2469" s="5"/>
      <c r="R2469" s="3"/>
      <c r="U2469" s="16"/>
      <c r="V2469" s="2"/>
      <c r="W2469" s="5"/>
      <c r="AB2469" s="3"/>
      <c r="AC2469" s="2"/>
      <c r="AD2469" s="2"/>
    </row>
    <row r="2470" spans="1:30">
      <c r="A2470" s="5">
        <v>47217.2601</v>
      </c>
      <c r="B2470" s="3">
        <v>-1655.8839519999999</v>
      </c>
      <c r="F2470" s="2">
        <v>-122.04716000000001</v>
      </c>
      <c r="G2470" s="2">
        <v>36.694364999999998</v>
      </c>
      <c r="H2470" s="3">
        <v>47292.179277000003</v>
      </c>
      <c r="I2470" s="3">
        <v>242.74115599999999</v>
      </c>
      <c r="J2470">
        <v>4.7943E-2</v>
      </c>
      <c r="K2470" t="e">
        <f>VLOOKUP(A2470,Channel_xs_widths!$D$2:$E$279,2,FALSE)</f>
        <v>#N/A</v>
      </c>
      <c r="Q2470" s="5"/>
      <c r="R2470" s="3"/>
      <c r="U2470" s="16"/>
      <c r="V2470" s="2"/>
      <c r="W2470" s="5"/>
      <c r="AB2470" s="3"/>
      <c r="AC2470" s="2"/>
      <c r="AD2470" s="2"/>
    </row>
    <row r="2471" spans="1:30">
      <c r="A2471" s="5">
        <v>47227.368999999999</v>
      </c>
      <c r="B2471" s="3">
        <v>-1656.42193</v>
      </c>
      <c r="F2471" s="2">
        <v>-122.04727200000001</v>
      </c>
      <c r="G2471" s="2">
        <v>36.694349000000003</v>
      </c>
      <c r="H2471" s="3">
        <v>47302.302512000002</v>
      </c>
      <c r="I2471" s="3">
        <v>259.07104099999998</v>
      </c>
      <c r="J2471">
        <v>5.6266999999999998E-2</v>
      </c>
      <c r="K2471" t="e">
        <f>VLOOKUP(A2471,Channel_xs_widths!$D$2:$E$279,2,FALSE)</f>
        <v>#N/A</v>
      </c>
      <c r="Q2471" s="5"/>
      <c r="R2471" s="3"/>
      <c r="U2471" s="16"/>
      <c r="V2471" s="2"/>
      <c r="W2471" s="5"/>
      <c r="AB2471" s="3"/>
      <c r="AC2471" s="2"/>
      <c r="AD2471" s="2"/>
    </row>
    <row r="2472" spans="1:30">
      <c r="A2472" s="5">
        <v>47257.695800000001</v>
      </c>
      <c r="B2472" s="3">
        <v>-1658.159169</v>
      </c>
      <c r="F2472" s="2">
        <v>-122.047605</v>
      </c>
      <c r="G2472" s="2">
        <v>36.694299999999998</v>
      </c>
      <c r="H2472" s="3">
        <v>47332.679028999999</v>
      </c>
      <c r="I2472" s="3">
        <v>259.07117899999997</v>
      </c>
      <c r="J2472">
        <v>4.7465E-2</v>
      </c>
      <c r="K2472" t="e">
        <f>VLOOKUP(A2472,Channel_xs_widths!$D$2:$E$279,2,FALSE)</f>
        <v>#N/A</v>
      </c>
      <c r="Q2472" s="5"/>
      <c r="R2472" s="3"/>
      <c r="U2472" s="16"/>
      <c r="V2472" s="2"/>
      <c r="W2472" s="5"/>
      <c r="AB2472" s="3"/>
      <c r="AC2472" s="2"/>
      <c r="AD2472" s="2"/>
    </row>
    <row r="2473" spans="1:30">
      <c r="A2473" s="5">
        <v>47272.859199999999</v>
      </c>
      <c r="B2473" s="3">
        <v>-1658.5811160000001</v>
      </c>
      <c r="F2473" s="2">
        <v>-122.04777199999999</v>
      </c>
      <c r="G2473" s="2">
        <v>36.694274999999998</v>
      </c>
      <c r="H2473" s="3">
        <v>47347.848305</v>
      </c>
      <c r="I2473" s="3">
        <v>259.07133399999998</v>
      </c>
      <c r="J2473">
        <v>2.6030000000000001E-2</v>
      </c>
      <c r="K2473" t="e">
        <f>VLOOKUP(A2473,Channel_xs_widths!$D$2:$E$279,2,FALSE)</f>
        <v>#N/A</v>
      </c>
      <c r="Q2473" s="5"/>
      <c r="R2473" s="3"/>
      <c r="U2473" s="16"/>
      <c r="V2473" s="2"/>
      <c r="W2473" s="5"/>
      <c r="AB2473" s="3"/>
      <c r="AC2473" s="2"/>
      <c r="AD2473" s="2"/>
    </row>
    <row r="2474" spans="1:30">
      <c r="A2474" s="5">
        <v>47288.022599999997</v>
      </c>
      <c r="B2474" s="3">
        <v>-1658.948586</v>
      </c>
      <c r="F2474" s="2">
        <v>-122.047939</v>
      </c>
      <c r="G2474" s="2">
        <v>36.694251000000001</v>
      </c>
      <c r="H2474" s="3">
        <v>47363.016168000002</v>
      </c>
      <c r="I2474" s="3">
        <v>259.071437</v>
      </c>
      <c r="J2474">
        <v>2.6119E-2</v>
      </c>
      <c r="K2474" t="e">
        <f>VLOOKUP(A2474,Channel_xs_widths!$D$2:$E$279,2,FALSE)</f>
        <v>#N/A</v>
      </c>
      <c r="Q2474" s="5"/>
      <c r="R2474" s="3"/>
      <c r="U2474" s="16"/>
      <c r="V2474" s="2"/>
      <c r="W2474" s="5"/>
      <c r="AB2474" s="3"/>
      <c r="AC2474" s="2"/>
      <c r="AD2474" s="2"/>
    </row>
    <row r="2475" spans="1:30">
      <c r="A2475" s="5">
        <v>47318.349499999997</v>
      </c>
      <c r="B2475" s="3">
        <v>-1659.7692649999999</v>
      </c>
      <c r="F2475" s="2">
        <v>-122.04827299999999</v>
      </c>
      <c r="G2475" s="2">
        <v>36.694201</v>
      </c>
      <c r="H2475" s="3">
        <v>47393.354103999998</v>
      </c>
      <c r="I2475" s="3">
        <v>259.07159200000001</v>
      </c>
      <c r="J2475">
        <v>3.1850999999999997E-2</v>
      </c>
      <c r="K2475">
        <f>VLOOKUP(A2475,Channel_xs_widths!$D$2:$E$279,2,FALSE)</f>
        <v>471.91206328099997</v>
      </c>
      <c r="Q2475" s="5"/>
      <c r="R2475" s="3"/>
      <c r="U2475" s="16"/>
      <c r="V2475" s="2"/>
      <c r="W2475" s="5"/>
      <c r="AB2475" s="3"/>
      <c r="AC2475" s="2"/>
      <c r="AD2475" s="2"/>
    </row>
    <row r="2476" spans="1:30">
      <c r="A2476" s="5">
        <v>47328.458400000003</v>
      </c>
      <c r="B2476" s="3">
        <v>-1660.2364909999999</v>
      </c>
      <c r="F2476" s="2">
        <v>-122.048385</v>
      </c>
      <c r="G2476" s="2">
        <v>36.694184999999997</v>
      </c>
      <c r="H2476" s="3">
        <v>47403.473844</v>
      </c>
      <c r="I2476" s="3">
        <v>259.07173</v>
      </c>
      <c r="J2476">
        <v>4.2783000000000002E-2</v>
      </c>
      <c r="K2476" t="e">
        <f>VLOOKUP(A2476,Channel_xs_widths!$D$2:$E$279,2,FALSE)</f>
        <v>#N/A</v>
      </c>
      <c r="Q2476" s="5"/>
      <c r="R2476" s="3"/>
      <c r="U2476" s="16"/>
      <c r="V2476" s="2"/>
      <c r="W2476" s="5"/>
      <c r="AB2476" s="3"/>
      <c r="AC2476" s="2"/>
      <c r="AD2476" s="2"/>
    </row>
    <row r="2477" spans="1:30">
      <c r="A2477" s="5">
        <v>47349.894899999999</v>
      </c>
      <c r="B2477" s="3">
        <v>-1661.118872</v>
      </c>
      <c r="F2477" s="2">
        <v>-122.048607</v>
      </c>
      <c r="G2477" s="2">
        <v>36.694113000000002</v>
      </c>
      <c r="H2477" s="3">
        <v>47424.928454000001</v>
      </c>
      <c r="I2477" s="3">
        <v>247.52284599999999</v>
      </c>
      <c r="J2477">
        <v>4.3776000000000002E-2</v>
      </c>
      <c r="K2477" t="e">
        <f>VLOOKUP(A2477,Channel_xs_widths!$D$2:$E$279,2,FALSE)</f>
        <v>#N/A</v>
      </c>
      <c r="Q2477" s="5"/>
      <c r="R2477" s="3"/>
      <c r="U2477" s="16"/>
      <c r="V2477" s="2"/>
      <c r="W2477" s="5"/>
      <c r="AB2477" s="3"/>
      <c r="AC2477" s="2"/>
      <c r="AD2477" s="2"/>
    </row>
    <row r="2478" spans="1:30">
      <c r="A2478" s="5">
        <v>47382.049599999998</v>
      </c>
      <c r="B2478" s="3">
        <v>-1662.5825199999999</v>
      </c>
      <c r="F2478" s="2">
        <v>-122.048941</v>
      </c>
      <c r="G2478" s="2">
        <v>36.694004999999997</v>
      </c>
      <c r="H2478" s="3">
        <v>47457.116463999999</v>
      </c>
      <c r="I2478" s="3">
        <v>247.52303699999999</v>
      </c>
      <c r="J2478">
        <v>4.5518999999999997E-2</v>
      </c>
      <c r="K2478" t="e">
        <f>VLOOKUP(A2478,Channel_xs_widths!$D$2:$E$279,2,FALSE)</f>
        <v>#N/A</v>
      </c>
      <c r="Q2478" s="5"/>
      <c r="R2478" s="3"/>
      <c r="U2478" s="16"/>
      <c r="V2478" s="2"/>
      <c r="W2478" s="5"/>
      <c r="AB2478" s="3"/>
      <c r="AC2478" s="2"/>
      <c r="AD2478" s="2"/>
    </row>
    <row r="2479" spans="1:30">
      <c r="A2479" s="5">
        <v>47382.049599999998</v>
      </c>
      <c r="B2479" s="3">
        <v>-1662.5825199999999</v>
      </c>
      <c r="F2479" s="2">
        <v>-122.048941</v>
      </c>
      <c r="G2479" s="2">
        <v>36.694004999999997</v>
      </c>
      <c r="H2479" s="3">
        <v>47457.116463999999</v>
      </c>
      <c r="I2479" s="3">
        <v>247.188951</v>
      </c>
      <c r="J2479">
        <v>5.0294999999999999E-2</v>
      </c>
      <c r="K2479" t="e">
        <f>VLOOKUP(A2479,Channel_xs_widths!$D$2:$E$279,2,FALSE)</f>
        <v>#N/A</v>
      </c>
      <c r="Q2479" s="5"/>
      <c r="R2479" s="3"/>
      <c r="U2479" s="16"/>
      <c r="V2479" s="2"/>
      <c r="W2479" s="5"/>
      <c r="AB2479" s="3"/>
      <c r="AC2479" s="2"/>
      <c r="AD2479" s="2"/>
    </row>
    <row r="2480" spans="1:30">
      <c r="A2480" s="5">
        <v>47414.204400000002</v>
      </c>
      <c r="B2480" s="3">
        <v>-1664.199756</v>
      </c>
      <c r="F2480" s="2">
        <v>-122.04927499999999</v>
      </c>
      <c r="G2480" s="2">
        <v>36.693897</v>
      </c>
      <c r="H2480" s="3">
        <v>47489.311860000002</v>
      </c>
      <c r="I2480" s="3">
        <v>247.52326600000001</v>
      </c>
      <c r="J2480">
        <v>4.0863999999999998E-2</v>
      </c>
      <c r="K2480" t="e">
        <f>VLOOKUP(A2480,Channel_xs_widths!$D$2:$E$279,2,FALSE)</f>
        <v>#N/A</v>
      </c>
      <c r="Q2480" s="5"/>
      <c r="R2480" s="3"/>
      <c r="U2480" s="16"/>
      <c r="V2480" s="2"/>
      <c r="W2480" s="5"/>
      <c r="AB2480" s="3"/>
      <c r="AC2480" s="2"/>
      <c r="AD2480" s="2"/>
    </row>
    <row r="2481" spans="1:30">
      <c r="A2481" s="5">
        <v>47435.640899999999</v>
      </c>
      <c r="B2481" s="3">
        <v>-1664.772461</v>
      </c>
      <c r="F2481" s="2">
        <v>-122.049498</v>
      </c>
      <c r="G2481" s="2">
        <v>36.693824999999997</v>
      </c>
      <c r="H2481" s="3">
        <v>47510.756030999997</v>
      </c>
      <c r="I2481" s="3">
        <v>247.52345700000001</v>
      </c>
      <c r="J2481">
        <v>2.4868000000000001E-2</v>
      </c>
      <c r="K2481" t="e">
        <f>VLOOKUP(A2481,Channel_xs_widths!$D$2:$E$279,2,FALSE)</f>
        <v>#N/A</v>
      </c>
      <c r="Q2481" s="5"/>
      <c r="R2481" s="3"/>
      <c r="U2481" s="16"/>
      <c r="V2481" s="2"/>
      <c r="W2481" s="5"/>
      <c r="AB2481" s="3"/>
      <c r="AC2481" s="2"/>
      <c r="AD2481" s="2"/>
    </row>
    <row r="2482" spans="1:30">
      <c r="A2482" s="5">
        <v>47445.6633</v>
      </c>
      <c r="B2482" s="3">
        <v>-1664.9820709999999</v>
      </c>
      <c r="F2482" s="2">
        <v>-122.049609</v>
      </c>
      <c r="G2482" s="2">
        <v>36.693835999999997</v>
      </c>
      <c r="H2482" s="3">
        <v>47520.780651000001</v>
      </c>
      <c r="I2482" s="3">
        <v>276.59529199999997</v>
      </c>
      <c r="J2482">
        <v>1.3271E-2</v>
      </c>
      <c r="K2482" t="e">
        <f>VLOOKUP(A2482,Channel_xs_widths!$D$2:$E$279,2,FALSE)</f>
        <v>#N/A</v>
      </c>
      <c r="Q2482" s="5"/>
      <c r="R2482" s="3"/>
      <c r="U2482" s="16"/>
      <c r="V2482" s="2"/>
      <c r="W2482" s="5"/>
      <c r="AB2482" s="3"/>
      <c r="AC2482" s="2"/>
      <c r="AD2482" s="2"/>
    </row>
    <row r="2483" spans="1:30">
      <c r="A2483" s="5">
        <v>47475.730600000003</v>
      </c>
      <c r="B2483" s="3">
        <v>-1665.304504</v>
      </c>
      <c r="F2483" s="2">
        <v>-122.049943</v>
      </c>
      <c r="G2483" s="2">
        <v>36.693869999999997</v>
      </c>
      <c r="H2483" s="3">
        <v>47550.849657999999</v>
      </c>
      <c r="I2483" s="3">
        <v>276.59542699999997</v>
      </c>
      <c r="J2483">
        <v>2.3649E-2</v>
      </c>
      <c r="K2483" t="e">
        <f>VLOOKUP(A2483,Channel_xs_widths!$D$2:$E$279,2,FALSE)</f>
        <v>#N/A</v>
      </c>
      <c r="Q2483" s="5"/>
      <c r="R2483" s="3"/>
      <c r="U2483" s="16"/>
      <c r="V2483" s="2"/>
      <c r="W2483" s="5"/>
      <c r="AB2483" s="3"/>
      <c r="AC2483" s="2"/>
      <c r="AD2483" s="2"/>
    </row>
    <row r="2484" spans="1:30">
      <c r="A2484" s="5">
        <v>47505.7978</v>
      </c>
      <c r="B2484" s="3">
        <v>-1666.4041749999999</v>
      </c>
      <c r="F2484" s="2">
        <v>-122.05027699999999</v>
      </c>
      <c r="G2484" s="2">
        <v>36.693902999999999</v>
      </c>
      <c r="H2484" s="3">
        <v>47580.937022999999</v>
      </c>
      <c r="I2484" s="3">
        <v>276.59562899999997</v>
      </c>
      <c r="J2484">
        <v>4.2833000000000003E-2</v>
      </c>
      <c r="K2484" t="e">
        <f>VLOOKUP(A2484,Channel_xs_widths!$D$2:$E$279,2,FALSE)</f>
        <v>#N/A</v>
      </c>
      <c r="Q2484" s="5"/>
      <c r="R2484" s="3"/>
      <c r="U2484" s="16"/>
      <c r="V2484" s="2"/>
      <c r="W2484" s="5"/>
      <c r="AB2484" s="3"/>
      <c r="AC2484" s="2"/>
      <c r="AD2484" s="2"/>
    </row>
    <row r="2485" spans="1:30">
      <c r="A2485" s="5">
        <v>47515.820299999999</v>
      </c>
      <c r="B2485" s="3">
        <v>-1667.021647</v>
      </c>
      <c r="F2485" s="2">
        <v>-122.050388</v>
      </c>
      <c r="G2485" s="2">
        <v>36.693914999999997</v>
      </c>
      <c r="H2485" s="3">
        <v>47590.978444</v>
      </c>
      <c r="I2485" s="3">
        <v>276.59576399999997</v>
      </c>
      <c r="J2485">
        <v>6.0042999999999999E-2</v>
      </c>
      <c r="K2485" t="e">
        <f>VLOOKUP(A2485,Channel_xs_widths!$D$2:$E$279,2,FALSE)</f>
        <v>#N/A</v>
      </c>
      <c r="Q2485" s="5"/>
      <c r="R2485" s="3"/>
      <c r="U2485" s="16"/>
      <c r="V2485" s="2"/>
      <c r="W2485" s="5"/>
      <c r="AB2485" s="3"/>
      <c r="AC2485" s="2"/>
      <c r="AD2485" s="2"/>
    </row>
    <row r="2486" spans="1:30">
      <c r="A2486" s="5">
        <v>47536.106699999997</v>
      </c>
      <c r="B2486" s="3">
        <v>-1668.224023</v>
      </c>
      <c r="F2486" s="2">
        <v>-122.050611</v>
      </c>
      <c r="G2486" s="2">
        <v>36.693950999999998</v>
      </c>
      <c r="H2486" s="3">
        <v>47611.300531000001</v>
      </c>
      <c r="I2486" s="3">
        <v>280.80228899999997</v>
      </c>
      <c r="J2486">
        <v>4.7794000000000003E-2</v>
      </c>
      <c r="K2486" t="e">
        <f>VLOOKUP(A2486,Channel_xs_widths!$D$2:$E$279,2,FALSE)</f>
        <v>#N/A</v>
      </c>
      <c r="Q2486" s="5"/>
      <c r="R2486" s="3"/>
      <c r="U2486" s="16"/>
      <c r="V2486" s="2"/>
      <c r="W2486" s="5"/>
      <c r="AB2486" s="3"/>
      <c r="AC2486" s="2"/>
      <c r="AD2486" s="2"/>
    </row>
    <row r="2487" spans="1:30">
      <c r="A2487" s="5">
        <v>47566.536500000002</v>
      </c>
      <c r="B2487" s="3">
        <v>-1669.445557</v>
      </c>
      <c r="F2487" s="2">
        <v>-122.050945</v>
      </c>
      <c r="G2487" s="2">
        <v>36.694004999999997</v>
      </c>
      <c r="H2487" s="3">
        <v>47641.754749</v>
      </c>
      <c r="I2487" s="3">
        <v>280.80246099999999</v>
      </c>
      <c r="J2487">
        <v>3.5919E-2</v>
      </c>
      <c r="K2487" t="e">
        <f>VLOOKUP(A2487,Channel_xs_widths!$D$2:$E$279,2,FALSE)</f>
        <v>#N/A</v>
      </c>
      <c r="Q2487" s="5"/>
      <c r="R2487" s="3"/>
      <c r="U2487" s="16"/>
      <c r="V2487" s="2"/>
      <c r="W2487" s="5"/>
      <c r="AB2487" s="3"/>
      <c r="AC2487" s="2"/>
      <c r="AD2487" s="2"/>
    </row>
    <row r="2488" spans="1:30">
      <c r="A2488" s="5">
        <v>47596.966099999998</v>
      </c>
      <c r="B2488" s="3">
        <v>-1670.410034</v>
      </c>
      <c r="F2488" s="2">
        <v>-122.05127899999999</v>
      </c>
      <c r="G2488" s="2">
        <v>36.694059000000003</v>
      </c>
      <c r="H2488" s="3">
        <v>47672.199717000003</v>
      </c>
      <c r="I2488" s="3">
        <v>280.80266799999998</v>
      </c>
      <c r="J2488">
        <v>4.1882000000000003E-2</v>
      </c>
      <c r="K2488" t="e">
        <f>VLOOKUP(A2488,Channel_xs_widths!$D$2:$E$279,2,FALSE)</f>
        <v>#N/A</v>
      </c>
      <c r="Q2488" s="5"/>
      <c r="R2488" s="3"/>
      <c r="U2488" s="16"/>
      <c r="V2488" s="2"/>
      <c r="W2488" s="5"/>
      <c r="AB2488" s="3"/>
      <c r="AC2488" s="2"/>
      <c r="AD2488" s="2"/>
    </row>
    <row r="2489" spans="1:30">
      <c r="A2489" s="5">
        <v>47617.2526</v>
      </c>
      <c r="B2489" s="3">
        <v>-1671.569661</v>
      </c>
      <c r="F2489" s="2">
        <v>-122.051501</v>
      </c>
      <c r="G2489" s="2">
        <v>36.694094999999997</v>
      </c>
      <c r="H2489" s="3">
        <v>47692.51928</v>
      </c>
      <c r="I2489" s="3">
        <v>280.80284</v>
      </c>
      <c r="J2489">
        <v>5.8631000000000003E-2</v>
      </c>
      <c r="K2489" t="e">
        <f>VLOOKUP(A2489,Channel_xs_widths!$D$2:$E$279,2,FALSE)</f>
        <v>#N/A</v>
      </c>
      <c r="Q2489" s="5"/>
      <c r="R2489" s="3"/>
      <c r="U2489" s="16"/>
      <c r="V2489" s="2"/>
      <c r="W2489" s="5"/>
      <c r="AB2489" s="3"/>
      <c r="AC2489" s="2"/>
      <c r="AD2489" s="2"/>
    </row>
    <row r="2490" spans="1:30">
      <c r="A2490" s="5">
        <v>47627.196799999998</v>
      </c>
      <c r="B2490" s="3">
        <v>-1672.182495</v>
      </c>
      <c r="F2490" s="2">
        <v>-122.051613</v>
      </c>
      <c r="G2490" s="2">
        <v>36.694094999999997</v>
      </c>
      <c r="H2490" s="3">
        <v>47702.482311</v>
      </c>
      <c r="I2490" s="3">
        <v>269.43323099999998</v>
      </c>
      <c r="J2490">
        <v>6.4042000000000002E-2</v>
      </c>
      <c r="K2490" t="e">
        <f>VLOOKUP(A2490,Channel_xs_widths!$D$2:$E$279,2,FALSE)</f>
        <v>#N/A</v>
      </c>
      <c r="Q2490" s="5"/>
      <c r="R2490" s="3"/>
      <c r="U2490" s="16"/>
      <c r="V2490" s="2"/>
      <c r="W2490" s="5"/>
      <c r="AB2490" s="3"/>
      <c r="AC2490" s="2"/>
      <c r="AD2490" s="2"/>
    </row>
    <row r="2491" spans="1:30">
      <c r="A2491" s="5">
        <v>47657.029300000002</v>
      </c>
      <c r="B2491" s="3">
        <v>-1674.117025</v>
      </c>
      <c r="F2491" s="2">
        <v>-122.051946</v>
      </c>
      <c r="G2491" s="2">
        <v>36.694094999999997</v>
      </c>
      <c r="H2491" s="3">
        <v>47732.377462999997</v>
      </c>
      <c r="I2491" s="3">
        <v>269.43336399999998</v>
      </c>
      <c r="J2491">
        <v>4.9893E-2</v>
      </c>
      <c r="K2491" t="e">
        <f>VLOOKUP(A2491,Channel_xs_widths!$D$2:$E$279,2,FALSE)</f>
        <v>#N/A</v>
      </c>
      <c r="Q2491" s="5"/>
      <c r="R2491" s="3"/>
      <c r="U2491" s="16"/>
      <c r="V2491" s="2"/>
      <c r="W2491" s="5"/>
      <c r="AB2491" s="3"/>
      <c r="AC2491" s="2"/>
      <c r="AD2491" s="2"/>
    </row>
    <row r="2492" spans="1:30">
      <c r="A2492" s="5">
        <v>47686.861700000001</v>
      </c>
      <c r="B2492" s="3">
        <v>-1675.1593419999999</v>
      </c>
      <c r="F2492" s="2">
        <v>-122.05228</v>
      </c>
      <c r="G2492" s="2">
        <v>36.694094999999997</v>
      </c>
      <c r="H2492" s="3">
        <v>47762.228157999998</v>
      </c>
      <c r="I2492" s="3">
        <v>269.43356399999999</v>
      </c>
      <c r="J2492">
        <v>4.0086999999999998E-2</v>
      </c>
      <c r="K2492" t="e">
        <f>VLOOKUP(A2492,Channel_xs_widths!$D$2:$E$279,2,FALSE)</f>
        <v>#N/A</v>
      </c>
      <c r="Q2492" s="5"/>
      <c r="R2492" s="3"/>
      <c r="U2492" s="16"/>
      <c r="V2492" s="2"/>
      <c r="W2492" s="5"/>
      <c r="AB2492" s="3"/>
      <c r="AC2492" s="2"/>
      <c r="AD2492" s="2"/>
    </row>
    <row r="2493" spans="1:30">
      <c r="A2493" s="5">
        <v>47706.750099999997</v>
      </c>
      <c r="B2493" s="3">
        <v>-1676.110189</v>
      </c>
      <c r="F2493" s="2">
        <v>-122.052503</v>
      </c>
      <c r="G2493" s="2">
        <v>36.694094999999997</v>
      </c>
      <c r="H2493" s="3">
        <v>47782.139201999998</v>
      </c>
      <c r="I2493" s="3">
        <v>269.43373000000003</v>
      </c>
      <c r="J2493">
        <v>4.0453999999999997E-2</v>
      </c>
      <c r="K2493">
        <f>VLOOKUP(A2493,Channel_xs_widths!$D$2:$E$279,2,FALSE)</f>
        <v>541.03046825499996</v>
      </c>
      <c r="Q2493" s="5"/>
      <c r="R2493" s="3"/>
      <c r="U2493" s="16"/>
      <c r="V2493" s="2"/>
      <c r="W2493" s="5"/>
      <c r="AB2493" s="3"/>
      <c r="AC2493" s="2"/>
      <c r="AD2493" s="2"/>
    </row>
    <row r="2494" spans="1:30">
      <c r="A2494" s="5">
        <v>47718.555500000002</v>
      </c>
      <c r="B2494" s="3">
        <v>-1676.441495</v>
      </c>
      <c r="F2494" s="2">
        <v>-122.05261400000001</v>
      </c>
      <c r="G2494" s="2">
        <v>36.694152000000003</v>
      </c>
      <c r="H2494" s="3">
        <v>47793.949228999998</v>
      </c>
      <c r="I2494" s="3">
        <v>302.045637</v>
      </c>
      <c r="J2494">
        <v>3.9236E-2</v>
      </c>
      <c r="K2494" t="e">
        <f>VLOOKUP(A2494,Channel_xs_widths!$D$2:$E$279,2,FALSE)</f>
        <v>#N/A</v>
      </c>
      <c r="Q2494" s="5"/>
      <c r="R2494" s="3"/>
      <c r="U2494" s="16"/>
      <c r="V2494" s="2"/>
      <c r="W2494" s="5"/>
      <c r="AB2494" s="3"/>
      <c r="AC2494" s="2"/>
      <c r="AD2494" s="2"/>
    </row>
    <row r="2495" spans="1:30">
      <c r="A2495" s="5">
        <v>47743.852700000003</v>
      </c>
      <c r="B2495" s="3">
        <v>-1677.565953</v>
      </c>
      <c r="F2495" s="2">
        <v>-122.052853</v>
      </c>
      <c r="G2495" s="2">
        <v>36.694274999999998</v>
      </c>
      <c r="H2495" s="3">
        <v>47819.271429</v>
      </c>
      <c r="I2495" s="3">
        <v>302.045771</v>
      </c>
      <c r="J2495">
        <v>4.7371000000000003E-2</v>
      </c>
      <c r="K2495" t="e">
        <f>VLOOKUP(A2495,Channel_xs_widths!$D$2:$E$279,2,FALSE)</f>
        <v>#N/A</v>
      </c>
      <c r="Q2495" s="5"/>
      <c r="R2495" s="3"/>
      <c r="U2495" s="16"/>
      <c r="V2495" s="2"/>
      <c r="W2495" s="5"/>
      <c r="AB2495" s="3"/>
      <c r="AC2495" s="2"/>
      <c r="AD2495" s="2"/>
    </row>
    <row r="2496" spans="1:30">
      <c r="A2496" s="5">
        <v>47753.971599999997</v>
      </c>
      <c r="B2496" s="3">
        <v>-1678.119207</v>
      </c>
      <c r="F2496" s="2">
        <v>-122.052948</v>
      </c>
      <c r="G2496" s="2">
        <v>36.694324000000002</v>
      </c>
      <c r="H2496" s="3">
        <v>47829.405422000003</v>
      </c>
      <c r="I2496" s="3">
        <v>302.04589900000002</v>
      </c>
      <c r="J2496">
        <v>5.4996999999999997E-2</v>
      </c>
      <c r="K2496" t="e">
        <f>VLOOKUP(A2496,Channel_xs_widths!$D$2:$E$279,2,FALSE)</f>
        <v>#N/A</v>
      </c>
      <c r="Q2496" s="5"/>
      <c r="R2496" s="3"/>
      <c r="U2496" s="16"/>
      <c r="V2496" s="2"/>
      <c r="W2496" s="5"/>
      <c r="AB2496" s="3"/>
      <c r="AC2496" s="2"/>
      <c r="AD2496" s="2"/>
    </row>
    <row r="2497" spans="1:30">
      <c r="A2497" s="5">
        <v>47789.387600000002</v>
      </c>
      <c r="B2497" s="3">
        <v>-1680.0702570000001</v>
      </c>
      <c r="F2497" s="2">
        <v>-122.053282</v>
      </c>
      <c r="G2497" s="2">
        <v>36.694496000000001</v>
      </c>
      <c r="H2497" s="3">
        <v>47864.875164999998</v>
      </c>
      <c r="I2497" s="3">
        <v>302.046064</v>
      </c>
      <c r="J2497">
        <v>5.8369999999999998E-2</v>
      </c>
      <c r="K2497" t="e">
        <f>VLOOKUP(A2497,Channel_xs_widths!$D$2:$E$279,2,FALSE)</f>
        <v>#N/A</v>
      </c>
      <c r="Q2497" s="5"/>
      <c r="R2497" s="3"/>
      <c r="U2497" s="16"/>
      <c r="V2497" s="2"/>
      <c r="W2497" s="5"/>
      <c r="AB2497" s="3"/>
      <c r="AC2497" s="2"/>
      <c r="AD2497" s="2"/>
    </row>
    <row r="2498" spans="1:30">
      <c r="A2498" s="5">
        <v>47799.506500000003</v>
      </c>
      <c r="B2498" s="3">
        <v>-1680.7770820000001</v>
      </c>
      <c r="F2498" s="2">
        <v>-122.053378</v>
      </c>
      <c r="G2498" s="2">
        <v>36.694546000000003</v>
      </c>
      <c r="H2498" s="3">
        <v>47875.018680000001</v>
      </c>
      <c r="I2498" s="3">
        <v>302.04622799999999</v>
      </c>
      <c r="J2498">
        <v>5.8154999999999998E-2</v>
      </c>
      <c r="K2498" t="e">
        <f>VLOOKUP(A2498,Channel_xs_widths!$D$2:$E$279,2,FALSE)</f>
        <v>#N/A</v>
      </c>
      <c r="Q2498" s="5"/>
      <c r="R2498" s="3"/>
      <c r="U2498" s="16"/>
      <c r="V2498" s="2"/>
      <c r="W2498" s="5"/>
      <c r="AB2498" s="3"/>
      <c r="AC2498" s="2"/>
      <c r="AD2498" s="2"/>
    </row>
    <row r="2499" spans="1:30">
      <c r="A2499" s="5">
        <v>47824.803599999999</v>
      </c>
      <c r="B2499" s="3">
        <v>-1682.1298830000001</v>
      </c>
      <c r="F2499" s="2">
        <v>-122.05361600000001</v>
      </c>
      <c r="G2499" s="2">
        <v>36.694668</v>
      </c>
      <c r="H2499" s="3">
        <v>47900.351951999997</v>
      </c>
      <c r="I2499" s="3">
        <v>302.046356</v>
      </c>
      <c r="J2499">
        <v>6.0606E-2</v>
      </c>
      <c r="K2499" t="e">
        <f>VLOOKUP(A2499,Channel_xs_widths!$D$2:$E$279,2,FALSE)</f>
        <v>#N/A</v>
      </c>
      <c r="Q2499" s="5"/>
      <c r="R2499" s="3"/>
      <c r="U2499" s="16"/>
      <c r="V2499" s="2"/>
      <c r="W2499" s="5"/>
      <c r="AB2499" s="3"/>
      <c r="AC2499" s="2"/>
      <c r="AD2499" s="2"/>
    </row>
    <row r="2500" spans="1:30">
      <c r="A2500" s="5">
        <v>47836.608899999999</v>
      </c>
      <c r="B2500" s="3">
        <v>-1683.0257160000001</v>
      </c>
      <c r="F2500" s="2">
        <v>-122.05372699999999</v>
      </c>
      <c r="G2500" s="2">
        <v>36.694726000000003</v>
      </c>
      <c r="H2500" s="3">
        <v>47912.191207999997</v>
      </c>
      <c r="I2500" s="3">
        <v>302.04649000000001</v>
      </c>
      <c r="J2500">
        <v>7.8527E-2</v>
      </c>
      <c r="K2500" t="e">
        <f>VLOOKUP(A2500,Channel_xs_widths!$D$2:$E$279,2,FALSE)</f>
        <v>#N/A</v>
      </c>
      <c r="Q2500" s="5"/>
      <c r="R2500" s="3"/>
      <c r="U2500" s="16"/>
      <c r="V2500" s="2"/>
      <c r="W2500" s="5"/>
      <c r="AB2500" s="3"/>
      <c r="AC2500" s="2"/>
      <c r="AD2500" s="2"/>
    </row>
    <row r="2501" spans="1:30">
      <c r="A2501" s="5">
        <v>47858.868699999999</v>
      </c>
      <c r="B2501" s="3">
        <v>-1684.804932</v>
      </c>
      <c r="F2501" s="2">
        <v>-122.05395</v>
      </c>
      <c r="G2501" s="2">
        <v>36.694816000000003</v>
      </c>
      <c r="H2501" s="3">
        <v>47934.52205</v>
      </c>
      <c r="I2501" s="3">
        <v>296.12407100000001</v>
      </c>
      <c r="J2501">
        <v>7.8503000000000003E-2</v>
      </c>
      <c r="K2501" t="e">
        <f>VLOOKUP(A2501,Channel_xs_widths!$D$2:$E$279,2,FALSE)</f>
        <v>#N/A</v>
      </c>
      <c r="Q2501" s="5"/>
      <c r="R2501" s="3"/>
      <c r="U2501" s="16"/>
      <c r="V2501" s="2"/>
      <c r="W2501" s="5"/>
      <c r="AB2501" s="3"/>
      <c r="AC2501" s="2"/>
      <c r="AD2501" s="2"/>
    </row>
    <row r="2502" spans="1:30">
      <c r="A2502" s="5">
        <v>47892.258500000004</v>
      </c>
      <c r="B2502" s="3">
        <v>-1687.394348</v>
      </c>
      <c r="F2502" s="2">
        <v>-122.054284</v>
      </c>
      <c r="G2502" s="2">
        <v>36.694951000000003</v>
      </c>
      <c r="H2502" s="3">
        <v>47968.012039000001</v>
      </c>
      <c r="I2502" s="3">
        <v>296.12427000000002</v>
      </c>
      <c r="J2502">
        <v>8.2808999999999994E-2</v>
      </c>
      <c r="K2502">
        <f>VLOOKUP(A2502,Channel_xs_widths!$D$2:$E$279,2,FALSE)</f>
        <v>557.41817469499995</v>
      </c>
      <c r="Q2502" s="5"/>
      <c r="R2502" s="3"/>
      <c r="U2502" s="16"/>
      <c r="V2502" s="2"/>
      <c r="W2502" s="5"/>
      <c r="AB2502" s="3"/>
      <c r="AC2502" s="2"/>
      <c r="AD2502" s="2"/>
    </row>
    <row r="2503" spans="1:30">
      <c r="A2503" s="5">
        <v>47925.648200000003</v>
      </c>
      <c r="B2503" s="3">
        <v>-1690.3348390000001</v>
      </c>
      <c r="F2503" s="2">
        <v>-122.054618</v>
      </c>
      <c r="G2503" s="2">
        <v>36.695086000000003</v>
      </c>
      <c r="H2503" s="3">
        <v>48001.530952000001</v>
      </c>
      <c r="I2503" s="3">
        <v>296.12450899999999</v>
      </c>
      <c r="J2503">
        <v>6.9124000000000005E-2</v>
      </c>
      <c r="K2503" t="e">
        <f>VLOOKUP(A2503,Channel_xs_widths!$D$2:$E$279,2,FALSE)</f>
        <v>#N/A</v>
      </c>
      <c r="Q2503" s="5"/>
      <c r="R2503" s="3"/>
      <c r="U2503" s="16"/>
      <c r="V2503" s="2"/>
      <c r="W2503" s="5"/>
      <c r="AB2503" s="3"/>
      <c r="AC2503" s="2"/>
      <c r="AD2503" s="2"/>
    </row>
    <row r="2504" spans="1:30">
      <c r="A2504" s="5">
        <v>47947.907899999998</v>
      </c>
      <c r="B2504" s="3">
        <v>-1691.2410480000001</v>
      </c>
      <c r="F2504" s="2">
        <v>-122.05484</v>
      </c>
      <c r="G2504" s="2">
        <v>36.695175999999996</v>
      </c>
      <c r="H2504" s="3">
        <v>48023.809154000002</v>
      </c>
      <c r="I2504" s="3">
        <v>296.124708</v>
      </c>
      <c r="J2504">
        <v>4.0709000000000002E-2</v>
      </c>
      <c r="K2504" t="e">
        <f>VLOOKUP(A2504,Channel_xs_widths!$D$2:$E$279,2,FALSE)</f>
        <v>#N/A</v>
      </c>
      <c r="Q2504" s="5"/>
      <c r="R2504" s="3"/>
      <c r="U2504" s="16"/>
      <c r="V2504" s="2"/>
      <c r="W2504" s="5"/>
      <c r="AB2504" s="3"/>
      <c r="AC2504" s="2"/>
      <c r="AD2504" s="2"/>
    </row>
    <row r="2505" spans="1:30">
      <c r="A2505" s="5">
        <v>47959.037799999998</v>
      </c>
      <c r="B2505" s="3">
        <v>-1691.694092</v>
      </c>
      <c r="F2505" s="2">
        <v>-122.054952</v>
      </c>
      <c r="G2505" s="2">
        <v>36.695220999999997</v>
      </c>
      <c r="H2505" s="3">
        <v>48034.948243999999</v>
      </c>
      <c r="I2505" s="3">
        <v>296.12482699999998</v>
      </c>
      <c r="J2505">
        <v>4.5133E-2</v>
      </c>
      <c r="K2505" t="e">
        <f>VLOOKUP(A2505,Channel_xs_widths!$D$2:$E$279,2,FALSE)</f>
        <v>#N/A</v>
      </c>
      <c r="Q2505" s="5"/>
      <c r="R2505" s="3"/>
      <c r="U2505" s="16"/>
      <c r="V2505" s="2"/>
      <c r="W2505" s="5"/>
      <c r="AB2505" s="3"/>
      <c r="AC2505" s="2"/>
      <c r="AD2505" s="2"/>
    </row>
    <row r="2506" spans="1:30">
      <c r="A2506" s="5">
        <v>47992.4274</v>
      </c>
      <c r="B2506" s="3">
        <v>-1693.250366</v>
      </c>
      <c r="F2506" s="2">
        <v>-122.055286</v>
      </c>
      <c r="G2506" s="2">
        <v>36.695357000000001</v>
      </c>
      <c r="H2506" s="3">
        <v>48068.374081000002</v>
      </c>
      <c r="I2506" s="3">
        <v>296.12498599999998</v>
      </c>
      <c r="J2506">
        <v>5.0798999999999997E-2</v>
      </c>
      <c r="K2506" t="e">
        <f>VLOOKUP(A2506,Channel_xs_widths!$D$2:$E$279,2,FALSE)</f>
        <v>#N/A</v>
      </c>
      <c r="Q2506" s="5"/>
      <c r="R2506" s="3"/>
      <c r="U2506" s="16"/>
      <c r="V2506" s="2"/>
      <c r="W2506" s="5"/>
      <c r="AB2506" s="3"/>
      <c r="AC2506" s="2"/>
      <c r="AD2506" s="2"/>
    </row>
    <row r="2507" spans="1:30">
      <c r="A2507" s="5">
        <v>48014.687100000003</v>
      </c>
      <c r="B2507" s="3">
        <v>-1694.520996</v>
      </c>
      <c r="F2507" s="2">
        <v>-122.055508</v>
      </c>
      <c r="G2507" s="2">
        <v>36.695447000000001</v>
      </c>
      <c r="H2507" s="3">
        <v>48090.670014000003</v>
      </c>
      <c r="I2507" s="3">
        <v>296.12518499999999</v>
      </c>
      <c r="J2507">
        <v>5.7361000000000002E-2</v>
      </c>
      <c r="K2507" t="e">
        <f>VLOOKUP(A2507,Channel_xs_widths!$D$2:$E$279,2,FALSE)</f>
        <v>#N/A</v>
      </c>
      <c r="Q2507" s="5"/>
      <c r="R2507" s="3"/>
      <c r="U2507" s="16"/>
      <c r="V2507" s="2"/>
      <c r="W2507" s="5"/>
      <c r="AB2507" s="3"/>
      <c r="AC2507" s="2"/>
      <c r="AD2507" s="2"/>
    </row>
    <row r="2508" spans="1:30">
      <c r="A2508" s="5">
        <v>48027.931600000004</v>
      </c>
      <c r="B2508" s="3">
        <v>-1695.2869109999999</v>
      </c>
      <c r="F2508" s="2">
        <v>-122.05562</v>
      </c>
      <c r="G2508" s="2">
        <v>36.695526000000001</v>
      </c>
      <c r="H2508" s="3">
        <v>48103.936629000003</v>
      </c>
      <c r="I2508" s="3">
        <v>310.77577000000002</v>
      </c>
      <c r="J2508">
        <v>5.9476000000000001E-2</v>
      </c>
      <c r="K2508" t="e">
        <f>VLOOKUP(A2508,Channel_xs_widths!$D$2:$E$279,2,FALSE)</f>
        <v>#N/A</v>
      </c>
      <c r="Q2508" s="5"/>
      <c r="R2508" s="3"/>
      <c r="U2508" s="16"/>
      <c r="V2508" s="2"/>
      <c r="W2508" s="5"/>
      <c r="AB2508" s="3"/>
      <c r="AC2508" s="2"/>
      <c r="AD2508" s="2"/>
    </row>
    <row r="2509" spans="1:30">
      <c r="A2509" s="5">
        <v>48044.960200000001</v>
      </c>
      <c r="B2509" s="3">
        <v>-1696.321516</v>
      </c>
      <c r="F2509" s="2">
        <v>-122.055763</v>
      </c>
      <c r="G2509" s="2">
        <v>36.695627000000002</v>
      </c>
      <c r="H2509" s="3">
        <v>48120.996644999999</v>
      </c>
      <c r="I2509" s="3">
        <v>310.77587899999997</v>
      </c>
      <c r="J2509">
        <v>6.9015000000000007E-2</v>
      </c>
      <c r="K2509" t="e">
        <f>VLOOKUP(A2509,Channel_xs_widths!$D$2:$E$279,2,FALSE)</f>
        <v>#N/A</v>
      </c>
      <c r="Q2509" s="5"/>
      <c r="R2509" s="3"/>
      <c r="U2509" s="16"/>
      <c r="V2509" s="2"/>
      <c r="W2509" s="5"/>
      <c r="AB2509" s="3"/>
      <c r="AC2509" s="2"/>
      <c r="AD2509" s="2"/>
    </row>
    <row r="2510" spans="1:30">
      <c r="A2510" s="5">
        <v>48067.665000000001</v>
      </c>
      <c r="B2510" s="3">
        <v>-1698.0291139999999</v>
      </c>
      <c r="F2510" s="2">
        <v>-122.055954</v>
      </c>
      <c r="G2510" s="2">
        <v>36.695762000000002</v>
      </c>
      <c r="H2510" s="3">
        <v>48143.765568000003</v>
      </c>
      <c r="I2510" s="3">
        <v>310.77602100000001</v>
      </c>
      <c r="J2510">
        <v>7.9272999999999996E-2</v>
      </c>
      <c r="K2510" t="e">
        <f>VLOOKUP(A2510,Channel_xs_widths!$D$2:$E$279,2,FALSE)</f>
        <v>#N/A</v>
      </c>
      <c r="Q2510" s="5"/>
      <c r="R2510" s="3"/>
      <c r="U2510" s="16"/>
      <c r="V2510" s="2"/>
      <c r="W2510" s="5"/>
      <c r="AB2510" s="3"/>
      <c r="AC2510" s="2"/>
      <c r="AD2510" s="2"/>
    </row>
    <row r="2511" spans="1:30">
      <c r="A2511" s="5">
        <v>48090.3698</v>
      </c>
      <c r="B2511" s="3">
        <v>-1699.921282</v>
      </c>
      <c r="F2511" s="2">
        <v>-122.056144</v>
      </c>
      <c r="G2511" s="2">
        <v>36.695897000000002</v>
      </c>
      <c r="H2511" s="3">
        <v>48166.549053000002</v>
      </c>
      <c r="I2511" s="3">
        <v>310.776184</v>
      </c>
      <c r="J2511">
        <v>8.1214999999999996E-2</v>
      </c>
      <c r="K2511">
        <f>VLOOKUP(A2511,Channel_xs_widths!$D$2:$E$279,2,FALSE)</f>
        <v>495.75346222899998</v>
      </c>
      <c r="Q2511" s="5"/>
      <c r="R2511" s="3"/>
      <c r="U2511" s="16"/>
      <c r="V2511" s="2"/>
      <c r="W2511" s="5"/>
      <c r="AB2511" s="3"/>
      <c r="AC2511" s="2"/>
      <c r="AD2511" s="2"/>
    </row>
    <row r="2512" spans="1:30">
      <c r="A2512" s="5">
        <v>48107.398300000001</v>
      </c>
      <c r="B2512" s="3">
        <v>-1701.256042</v>
      </c>
      <c r="F2512" s="2">
        <v>-122.056287</v>
      </c>
      <c r="G2512" s="2">
        <v>36.695999</v>
      </c>
      <c r="H2512" s="3">
        <v>48183.629851999998</v>
      </c>
      <c r="I2512" s="3">
        <v>310.77632599999998</v>
      </c>
      <c r="J2512">
        <v>6.9181999999999994E-2</v>
      </c>
      <c r="K2512" t="e">
        <f>VLOOKUP(A2512,Channel_xs_widths!$D$2:$E$279,2,FALSE)</f>
        <v>#N/A</v>
      </c>
      <c r="Q2512" s="5"/>
      <c r="R2512" s="3"/>
      <c r="U2512" s="16"/>
      <c r="V2512" s="2"/>
      <c r="W2512" s="5"/>
      <c r="AB2512" s="3"/>
      <c r="AC2512" s="2"/>
      <c r="AD2512" s="2"/>
    </row>
    <row r="2513" spans="1:30">
      <c r="A2513" s="5">
        <v>48120.642800000001</v>
      </c>
      <c r="B2513" s="3">
        <v>-1702.015625</v>
      </c>
      <c r="F2513" s="2">
        <v>-122.056399</v>
      </c>
      <c r="G2513" s="2">
        <v>36.696078</v>
      </c>
      <c r="H2513" s="3">
        <v>48196.896048000002</v>
      </c>
      <c r="I2513" s="3">
        <v>310.77643499999999</v>
      </c>
      <c r="J2513">
        <v>5.6348000000000002E-2</v>
      </c>
      <c r="K2513" t="e">
        <f>VLOOKUP(A2513,Channel_xs_widths!$D$2:$E$279,2,FALSE)</f>
        <v>#N/A</v>
      </c>
      <c r="Q2513" s="5"/>
      <c r="R2513" s="3"/>
      <c r="U2513" s="16"/>
      <c r="V2513" s="2"/>
      <c r="W2513" s="5"/>
      <c r="AB2513" s="3"/>
      <c r="AC2513" s="2"/>
      <c r="AD2513" s="2"/>
    </row>
    <row r="2514" spans="1:30">
      <c r="A2514" s="5">
        <v>48137.782500000001</v>
      </c>
      <c r="B2514" s="3">
        <v>-1702.9681399999999</v>
      </c>
      <c r="F2514" s="2">
        <v>-122.056555</v>
      </c>
      <c r="G2514" s="2">
        <v>36.696168</v>
      </c>
      <c r="H2514" s="3">
        <v>48214.062193999998</v>
      </c>
      <c r="I2514" s="3">
        <v>305.121329</v>
      </c>
      <c r="J2514">
        <v>4.8582E-2</v>
      </c>
      <c r="K2514" t="e">
        <f>VLOOKUP(A2514,Channel_xs_widths!$D$2:$E$279,2,FALSE)</f>
        <v>#N/A</v>
      </c>
      <c r="Q2514" s="5"/>
      <c r="R2514" s="3"/>
      <c r="U2514" s="16"/>
      <c r="V2514" s="2"/>
      <c r="W2514" s="5"/>
      <c r="AB2514" s="3"/>
      <c r="AC2514" s="2"/>
      <c r="AD2514" s="2"/>
    </row>
    <row r="2515" spans="1:30">
      <c r="A2515" s="5">
        <v>48145.127999999997</v>
      </c>
      <c r="B2515" s="3">
        <v>-1703.2051650000001</v>
      </c>
      <c r="F2515" s="2">
        <v>-122.05662100000001</v>
      </c>
      <c r="G2515" s="2">
        <v>36.696205999999997</v>
      </c>
      <c r="H2515" s="3">
        <v>48221.411597999999</v>
      </c>
      <c r="I2515" s="3">
        <v>305.12141800000001</v>
      </c>
      <c r="J2515">
        <v>3.8709E-2</v>
      </c>
      <c r="K2515" t="e">
        <f>VLOOKUP(A2515,Channel_xs_widths!$D$2:$E$279,2,FALSE)</f>
        <v>#N/A</v>
      </c>
      <c r="Q2515" s="5"/>
      <c r="R2515" s="3"/>
      <c r="U2515" s="16"/>
      <c r="V2515" s="2"/>
      <c r="W2515" s="5"/>
      <c r="AB2515" s="3"/>
      <c r="AC2515" s="2"/>
      <c r="AD2515" s="2"/>
    </row>
    <row r="2516" spans="1:30">
      <c r="A2516" s="5">
        <v>48181.855900000002</v>
      </c>
      <c r="B2516" s="3">
        <v>-1704.6741770000001</v>
      </c>
      <c r="F2516" s="2">
        <v>-122.056955</v>
      </c>
      <c r="G2516" s="2">
        <v>36.696399999999997</v>
      </c>
      <c r="H2516" s="3">
        <v>48258.168832000003</v>
      </c>
      <c r="I2516" s="3">
        <v>305.121577</v>
      </c>
      <c r="J2516">
        <v>4.2573E-2</v>
      </c>
      <c r="K2516" t="e">
        <f>VLOOKUP(A2516,Channel_xs_widths!$D$2:$E$279,2,FALSE)</f>
        <v>#N/A</v>
      </c>
      <c r="Q2516" s="5"/>
      <c r="R2516" s="3"/>
      <c r="U2516" s="16"/>
      <c r="V2516" s="2"/>
      <c r="W2516" s="5"/>
      <c r="AB2516" s="3"/>
      <c r="AC2516" s="2"/>
      <c r="AD2516" s="2"/>
    </row>
    <row r="2517" spans="1:30">
      <c r="A2517" s="5">
        <v>48189.201500000003</v>
      </c>
      <c r="B2517" s="3">
        <v>-1705.0815190000001</v>
      </c>
      <c r="F2517" s="2">
        <v>-122.057022</v>
      </c>
      <c r="G2517" s="2">
        <v>36.696438000000001</v>
      </c>
      <c r="H2517" s="3">
        <v>48265.525683</v>
      </c>
      <c r="I2517" s="3">
        <v>305.121737</v>
      </c>
      <c r="J2517">
        <v>5.5629999999999999E-2</v>
      </c>
      <c r="K2517" t="e">
        <f>VLOOKUP(A2517,Channel_xs_widths!$D$2:$E$279,2,FALSE)</f>
        <v>#N/A</v>
      </c>
      <c r="Q2517" s="5"/>
      <c r="R2517" s="3"/>
      <c r="U2517" s="16"/>
      <c r="V2517" s="2"/>
      <c r="W2517" s="5"/>
      <c r="AB2517" s="3"/>
      <c r="AC2517" s="2"/>
      <c r="AD2517" s="2"/>
    </row>
    <row r="2518" spans="1:30">
      <c r="A2518" s="5">
        <v>48206.341099999998</v>
      </c>
      <c r="B2518" s="3">
        <v>-1706.036296</v>
      </c>
      <c r="F2518" s="2">
        <v>-122.05717799999999</v>
      </c>
      <c r="G2518" s="2">
        <v>36.696528000000001</v>
      </c>
      <c r="H2518" s="3">
        <v>48282.691899999998</v>
      </c>
      <c r="I2518" s="3">
        <v>305.121825</v>
      </c>
      <c r="J2518">
        <v>5.5010999999999997E-2</v>
      </c>
      <c r="K2518" t="e">
        <f>VLOOKUP(A2518,Channel_xs_widths!$D$2:$E$279,2,FALSE)</f>
        <v>#N/A</v>
      </c>
      <c r="Q2518" s="5"/>
      <c r="R2518" s="3"/>
      <c r="U2518" s="16"/>
      <c r="V2518" s="2"/>
      <c r="W2518" s="5"/>
      <c r="AB2518" s="3"/>
      <c r="AC2518" s="2"/>
      <c r="AD2518" s="2"/>
    </row>
    <row r="2519" spans="1:30">
      <c r="A2519" s="5">
        <v>48216.687100000003</v>
      </c>
      <c r="B2519" s="3">
        <v>-1706.593541</v>
      </c>
      <c r="F2519" s="2">
        <v>-122.057289</v>
      </c>
      <c r="G2519" s="2">
        <v>36.696553999999999</v>
      </c>
      <c r="H2519" s="3">
        <v>48293.052917000001</v>
      </c>
      <c r="I2519" s="3">
        <v>285.46456999999998</v>
      </c>
      <c r="J2519">
        <v>5.6638000000000001E-2</v>
      </c>
      <c r="K2519" t="e">
        <f>VLOOKUP(A2519,Channel_xs_widths!$D$2:$E$279,2,FALSE)</f>
        <v>#N/A</v>
      </c>
      <c r="Q2519" s="5"/>
      <c r="R2519" s="3"/>
      <c r="U2519" s="16"/>
      <c r="V2519" s="2"/>
      <c r="W2519" s="5"/>
      <c r="AB2519" s="3"/>
      <c r="AC2519" s="2"/>
      <c r="AD2519" s="2"/>
    </row>
    <row r="2520" spans="1:30">
      <c r="A2520" s="5">
        <v>48247.725200000001</v>
      </c>
      <c r="B2520" s="3">
        <v>-1708.380197</v>
      </c>
      <c r="F2520" s="2">
        <v>-122.05762300000001</v>
      </c>
      <c r="G2520" s="2">
        <v>36.696630999999996</v>
      </c>
      <c r="H2520" s="3">
        <v>48324.142337999998</v>
      </c>
      <c r="I2520" s="3">
        <v>285.46471300000002</v>
      </c>
      <c r="J2520">
        <v>6.2756999999999993E-2</v>
      </c>
      <c r="K2520" t="e">
        <f>VLOOKUP(A2520,Channel_xs_widths!$D$2:$E$279,2,FALSE)</f>
        <v>#N/A</v>
      </c>
      <c r="Q2520" s="5"/>
      <c r="R2520" s="3"/>
      <c r="U2520" s="16"/>
      <c r="V2520" s="2"/>
      <c r="W2520" s="5"/>
      <c r="AB2520" s="3"/>
      <c r="AC2520" s="2"/>
      <c r="AD2520" s="2"/>
    </row>
    <row r="2521" spans="1:30">
      <c r="A2521" s="5">
        <v>48278.763200000001</v>
      </c>
      <c r="B2521" s="3">
        <v>-1710.4892580000001</v>
      </c>
      <c r="F2521" s="2">
        <v>-122.057957</v>
      </c>
      <c r="G2521" s="2">
        <v>36.696708999999998</v>
      </c>
      <c r="H2521" s="3">
        <v>48355.251922000003</v>
      </c>
      <c r="I2521" s="3">
        <v>285.46492699999999</v>
      </c>
      <c r="J2521">
        <v>6.7950999999999998E-2</v>
      </c>
      <c r="K2521" t="e">
        <f>VLOOKUP(A2521,Channel_xs_widths!$D$2:$E$279,2,FALSE)</f>
        <v>#N/A</v>
      </c>
      <c r="Q2521" s="5"/>
      <c r="R2521" s="3"/>
      <c r="U2521" s="16"/>
      <c r="V2521" s="2"/>
      <c r="W2521" s="5"/>
      <c r="AB2521" s="3"/>
      <c r="AC2521" s="2"/>
      <c r="AD2521" s="2"/>
    </row>
    <row r="2522" spans="1:30">
      <c r="A2522" s="5">
        <v>48278.763200000001</v>
      </c>
      <c r="B2522" s="3">
        <v>-1710.4892580000001</v>
      </c>
      <c r="F2522" s="2">
        <v>-122.057957</v>
      </c>
      <c r="G2522" s="2">
        <v>36.696708999999998</v>
      </c>
      <c r="H2522" s="3">
        <v>48355.251922000003</v>
      </c>
      <c r="I2522" s="3">
        <v>292.81104900000003</v>
      </c>
      <c r="J2522">
        <v>3.4394000000000001E-2</v>
      </c>
      <c r="K2522" t="e">
        <f>VLOOKUP(A2522,Channel_xs_widths!$D$2:$E$279,2,FALSE)</f>
        <v>#N/A</v>
      </c>
      <c r="Q2522" s="5"/>
      <c r="R2522" s="3"/>
      <c r="U2522" s="16"/>
      <c r="V2522" s="2"/>
      <c r="W2522" s="5"/>
      <c r="AB2522" s="3"/>
      <c r="AC2522" s="2"/>
      <c r="AD2522" s="2"/>
    </row>
    <row r="2523" spans="1:30">
      <c r="A2523" s="5">
        <v>48309.801200000002</v>
      </c>
      <c r="B2523" s="3">
        <v>-1711.5567799999999</v>
      </c>
      <c r="F2523" s="2">
        <v>-122.058291</v>
      </c>
      <c r="G2523" s="2">
        <v>36.696786000000003</v>
      </c>
      <c r="H2523" s="3">
        <v>48386.308255000004</v>
      </c>
      <c r="I2523" s="3">
        <v>285.46514100000002</v>
      </c>
      <c r="J2523">
        <v>2.3436999999999999E-2</v>
      </c>
      <c r="K2523">
        <f>VLOOKUP(A2523,Channel_xs_widths!$D$2:$E$279,2,FALSE)</f>
        <v>447.70646223</v>
      </c>
      <c r="Q2523" s="5"/>
      <c r="R2523" s="3"/>
      <c r="U2523" s="16"/>
      <c r="V2523" s="2"/>
      <c r="W2523" s="5"/>
      <c r="AB2523" s="3"/>
      <c r="AC2523" s="2"/>
      <c r="AD2523" s="2"/>
    </row>
    <row r="2524" spans="1:30">
      <c r="A2524" s="5">
        <v>48340.839099999997</v>
      </c>
      <c r="B2524" s="3">
        <v>-1711.944162</v>
      </c>
      <c r="F2524" s="2">
        <v>-122.05862500000001</v>
      </c>
      <c r="G2524" s="2">
        <v>36.696863</v>
      </c>
      <c r="H2524" s="3">
        <v>48417.348621999998</v>
      </c>
      <c r="I2524" s="3">
        <v>285.46535399999999</v>
      </c>
      <c r="J2524">
        <v>4.1380000000000002E-3</v>
      </c>
      <c r="K2524" t="e">
        <f>VLOOKUP(A2524,Channel_xs_widths!$D$2:$E$279,2,FALSE)</f>
        <v>#N/A</v>
      </c>
      <c r="Q2524" s="5"/>
      <c r="R2524" s="3"/>
      <c r="U2524" s="16"/>
      <c r="V2524" s="2"/>
      <c r="W2524" s="5"/>
      <c r="AB2524" s="3"/>
      <c r="AC2524" s="2"/>
      <c r="AD2524" s="2"/>
    </row>
    <row r="2525" spans="1:30">
      <c r="A2525" s="5">
        <v>48351.185100000002</v>
      </c>
      <c r="B2525" s="3">
        <v>-1711.7280270000001</v>
      </c>
      <c r="F2525" s="2">
        <v>-122.058736</v>
      </c>
      <c r="G2525" s="2">
        <v>36.696888999999999</v>
      </c>
      <c r="H2525" s="3">
        <v>48427.696855000002</v>
      </c>
      <c r="I2525" s="3">
        <v>285.46549700000003</v>
      </c>
      <c r="J2525">
        <v>2.5498E-2</v>
      </c>
      <c r="K2525" t="e">
        <f>VLOOKUP(A2525,Channel_xs_widths!$D$2:$E$279,2,FALSE)</f>
        <v>#N/A</v>
      </c>
      <c r="Q2525" s="5"/>
      <c r="R2525" s="3"/>
      <c r="U2525" s="16"/>
      <c r="V2525" s="2"/>
      <c r="W2525" s="5"/>
      <c r="AB2525" s="3"/>
      <c r="AC2525" s="2"/>
      <c r="AD2525" s="2"/>
    </row>
    <row r="2526" spans="1:30">
      <c r="A2526" s="5">
        <v>48371.2768</v>
      </c>
      <c r="B2526" s="3">
        <v>-1711.168056</v>
      </c>
      <c r="F2526" s="2">
        <v>-122.058959</v>
      </c>
      <c r="G2526" s="2">
        <v>36.696863</v>
      </c>
      <c r="H2526" s="3">
        <v>48447.796354999999</v>
      </c>
      <c r="I2526" s="3">
        <v>261.26363199999997</v>
      </c>
      <c r="J2526">
        <v>3.1972E-2</v>
      </c>
      <c r="K2526" t="e">
        <f>VLOOKUP(A2526,Channel_xs_widths!$D$2:$E$279,2,FALSE)</f>
        <v>#N/A</v>
      </c>
      <c r="Q2526" s="5"/>
      <c r="R2526" s="3"/>
      <c r="U2526" s="16"/>
      <c r="V2526" s="2"/>
      <c r="W2526" s="5"/>
      <c r="AB2526" s="3"/>
      <c r="AC2526" s="2"/>
      <c r="AD2526" s="2"/>
    </row>
    <row r="2527" spans="1:30">
      <c r="A2527" s="5">
        <v>48401.414400000001</v>
      </c>
      <c r="B2527" s="3">
        <v>-1710.1221230000001</v>
      </c>
      <c r="F2527" s="2">
        <v>-122.059293</v>
      </c>
      <c r="G2527" s="2">
        <v>36.696823999999999</v>
      </c>
      <c r="H2527" s="3">
        <v>48477.952056000002</v>
      </c>
      <c r="I2527" s="3">
        <v>261.263802</v>
      </c>
      <c r="J2527">
        <v>5.2189999999999997E-3</v>
      </c>
      <c r="K2527" t="e">
        <f>VLOOKUP(A2527,Channel_xs_widths!$D$2:$E$279,2,FALSE)</f>
        <v>#N/A</v>
      </c>
      <c r="Q2527" s="5"/>
      <c r="R2527" s="3"/>
      <c r="U2527" s="16"/>
      <c r="V2527" s="2"/>
      <c r="W2527" s="5"/>
      <c r="AB2527" s="3"/>
      <c r="AC2527" s="2"/>
      <c r="AD2527" s="2"/>
    </row>
    <row r="2528" spans="1:30">
      <c r="A2528" s="5">
        <v>48421.506099999999</v>
      </c>
      <c r="B2528" s="3">
        <v>-1710.9059239999999</v>
      </c>
      <c r="F2528" s="2">
        <v>-122.059515</v>
      </c>
      <c r="G2528" s="2">
        <v>36.696798999999999</v>
      </c>
      <c r="H2528" s="3">
        <v>48498.059050000003</v>
      </c>
      <c r="I2528" s="3">
        <v>261.26397200000002</v>
      </c>
      <c r="J2528">
        <v>2.6039E-2</v>
      </c>
      <c r="K2528" t="e">
        <f>VLOOKUP(A2528,Channel_xs_widths!$D$2:$E$279,2,FALSE)</f>
        <v>#N/A</v>
      </c>
      <c r="Q2528" s="5"/>
      <c r="R2528" s="3"/>
      <c r="U2528" s="16"/>
      <c r="V2528" s="2"/>
      <c r="W2528" s="5"/>
      <c r="AB2528" s="3"/>
      <c r="AC2528" s="2"/>
      <c r="AD2528" s="2"/>
    </row>
    <row r="2529" spans="1:30">
      <c r="A2529" s="5">
        <v>48432.266300000003</v>
      </c>
      <c r="B2529" s="3">
        <v>-1710.9254639999999</v>
      </c>
      <c r="F2529" s="2">
        <v>-122.05956</v>
      </c>
      <c r="G2529" s="2">
        <v>36.696708999999998</v>
      </c>
      <c r="H2529" s="3">
        <v>48508.819319000002</v>
      </c>
      <c r="I2529" s="3">
        <v>201.13197700000001</v>
      </c>
      <c r="J2529">
        <v>1.4605999999999999E-2</v>
      </c>
      <c r="K2529" t="e">
        <f>VLOOKUP(A2529,Channel_xs_widths!$D$2:$E$279,2,FALSE)</f>
        <v>#N/A</v>
      </c>
      <c r="Q2529" s="5"/>
      <c r="R2529" s="3"/>
      <c r="U2529" s="16"/>
      <c r="V2529" s="2"/>
      <c r="W2529" s="5"/>
      <c r="AB2529" s="3"/>
      <c r="AC2529" s="2"/>
      <c r="AD2529" s="2"/>
    </row>
    <row r="2530" spans="1:30">
      <c r="A2530" s="5">
        <v>48448.4067</v>
      </c>
      <c r="B2530" s="3">
        <v>-1711.298828</v>
      </c>
      <c r="F2530" s="2">
        <v>-122.05962700000001</v>
      </c>
      <c r="G2530" s="2">
        <v>36.696573000000001</v>
      </c>
      <c r="H2530" s="3">
        <v>48524.964017999999</v>
      </c>
      <c r="I2530" s="3">
        <v>201.13204099999999</v>
      </c>
      <c r="J2530">
        <v>2.7296000000000001E-2</v>
      </c>
      <c r="K2530" t="e">
        <f>VLOOKUP(A2530,Channel_xs_widths!$D$2:$E$279,2,FALSE)</f>
        <v>#N/A</v>
      </c>
      <c r="Q2530" s="5"/>
      <c r="R2530" s="3"/>
      <c r="U2530" s="16"/>
      <c r="V2530" s="2"/>
      <c r="W2530" s="5"/>
      <c r="AB2530" s="3"/>
      <c r="AC2530" s="2"/>
      <c r="AD2530" s="2"/>
    </row>
    <row r="2531" spans="1:30">
      <c r="A2531" s="5">
        <v>48464.547100000003</v>
      </c>
      <c r="B2531" s="3">
        <v>-1711.8065919999999</v>
      </c>
      <c r="F2531" s="2">
        <v>-122.05969399999999</v>
      </c>
      <c r="G2531" s="2">
        <v>36.696438000000001</v>
      </c>
      <c r="H2531" s="3">
        <v>48541.112387000001</v>
      </c>
      <c r="I2531" s="3">
        <v>201.13211699999999</v>
      </c>
      <c r="J2531">
        <v>3.6096000000000003E-2</v>
      </c>
      <c r="K2531" t="e">
        <f>VLOOKUP(A2531,Channel_xs_widths!$D$2:$E$279,2,FALSE)</f>
        <v>#N/A</v>
      </c>
      <c r="Q2531" s="5"/>
      <c r="R2531" s="3"/>
      <c r="U2531" s="16"/>
      <c r="V2531" s="2"/>
      <c r="W2531" s="5"/>
      <c r="AB2531" s="3"/>
      <c r="AC2531" s="2"/>
      <c r="AD2531" s="2"/>
    </row>
    <row r="2532" spans="1:30">
      <c r="A2532" s="5">
        <v>48496.827899999997</v>
      </c>
      <c r="B2532" s="3">
        <v>-1713.0466309999999</v>
      </c>
      <c r="F2532" s="2">
        <v>-122.059827</v>
      </c>
      <c r="G2532" s="2">
        <v>36.696168</v>
      </c>
      <c r="H2532" s="3">
        <v>48573.416972999999</v>
      </c>
      <c r="I2532" s="3">
        <v>201.13223199999999</v>
      </c>
      <c r="J2532">
        <v>3.6049999999999999E-2</v>
      </c>
      <c r="K2532" t="e">
        <f>VLOOKUP(A2532,Channel_xs_widths!$D$2:$E$279,2,FALSE)</f>
        <v>#N/A</v>
      </c>
      <c r="Q2532" s="5"/>
      <c r="R2532" s="3"/>
      <c r="U2532" s="16"/>
      <c r="V2532" s="2"/>
      <c r="W2532" s="5"/>
      <c r="AB2532" s="3"/>
      <c r="AC2532" s="2"/>
      <c r="AD2532" s="2"/>
    </row>
    <row r="2533" spans="1:30">
      <c r="A2533" s="5">
        <v>48529.1086</v>
      </c>
      <c r="B2533" s="3">
        <v>-1714.134033</v>
      </c>
      <c r="F2533" s="2">
        <v>-122.059961</v>
      </c>
      <c r="G2533" s="2">
        <v>36.695897000000002</v>
      </c>
      <c r="H2533" s="3">
        <v>48605.716074999997</v>
      </c>
      <c r="I2533" s="3">
        <v>201.132385</v>
      </c>
      <c r="J2533">
        <v>3.3686000000000001E-2</v>
      </c>
      <c r="K2533" t="e">
        <f>VLOOKUP(A2533,Channel_xs_widths!$D$2:$E$279,2,FALSE)</f>
        <v>#N/A</v>
      </c>
      <c r="Q2533" s="5"/>
      <c r="R2533" s="3"/>
      <c r="U2533" s="16"/>
      <c r="V2533" s="2"/>
      <c r="W2533" s="5"/>
      <c r="AB2533" s="3"/>
      <c r="AC2533" s="2"/>
      <c r="AD2533" s="2"/>
    </row>
    <row r="2534" spans="1:30">
      <c r="A2534" s="5">
        <v>48529.1086</v>
      </c>
      <c r="B2534" s="3">
        <v>-1714.134033</v>
      </c>
      <c r="F2534" s="2">
        <v>-122.059961</v>
      </c>
      <c r="G2534" s="2">
        <v>36.695897000000002</v>
      </c>
      <c r="H2534" s="3">
        <v>48605.716074999997</v>
      </c>
      <c r="I2534" s="3">
        <v>197.581773</v>
      </c>
      <c r="J2534">
        <v>4.0679E-2</v>
      </c>
      <c r="K2534" t="e">
        <f>VLOOKUP(A2534,Channel_xs_widths!$D$2:$E$279,2,FALSE)</f>
        <v>#N/A</v>
      </c>
      <c r="Q2534" s="5"/>
      <c r="R2534" s="3"/>
      <c r="U2534" s="16"/>
      <c r="V2534" s="2"/>
      <c r="W2534" s="5"/>
      <c r="AB2534" s="3"/>
      <c r="AC2534" s="2"/>
      <c r="AD2534" s="2"/>
    </row>
    <row r="2535" spans="1:30">
      <c r="A2535" s="5">
        <v>48561.389499999997</v>
      </c>
      <c r="B2535" s="3">
        <v>-1715.4471679999999</v>
      </c>
      <c r="F2535" s="2">
        <v>-122.06009400000001</v>
      </c>
      <c r="G2535" s="2">
        <v>36.695627000000002</v>
      </c>
      <c r="H2535" s="3">
        <v>48638.023577</v>
      </c>
      <c r="I2535" s="3">
        <v>201.13253800000001</v>
      </c>
      <c r="J2535">
        <v>5.2946E-2</v>
      </c>
      <c r="K2535" t="e">
        <f>VLOOKUP(A2535,Channel_xs_widths!$D$2:$E$279,2,FALSE)</f>
        <v>#N/A</v>
      </c>
      <c r="Q2535" s="5"/>
      <c r="R2535" s="3"/>
      <c r="U2535" s="16"/>
      <c r="V2535" s="2"/>
      <c r="W2535" s="5"/>
      <c r="AB2535" s="3"/>
      <c r="AC2535" s="2"/>
      <c r="AD2535" s="2"/>
    </row>
    <row r="2536" spans="1:30">
      <c r="A2536" s="5">
        <v>48582.91</v>
      </c>
      <c r="B2536" s="3">
        <v>-1716.982585</v>
      </c>
      <c r="F2536" s="2">
        <v>-122.06018299999999</v>
      </c>
      <c r="G2536" s="2">
        <v>36.695447000000001</v>
      </c>
      <c r="H2536" s="3">
        <v>48659.598824000001</v>
      </c>
      <c r="I2536" s="3">
        <v>201.132666</v>
      </c>
      <c r="J2536">
        <v>8.387E-2</v>
      </c>
      <c r="K2536" t="e">
        <f>VLOOKUP(A2536,Channel_xs_widths!$D$2:$E$279,2,FALSE)</f>
        <v>#N/A</v>
      </c>
      <c r="Q2536" s="5"/>
      <c r="R2536" s="3"/>
      <c r="U2536" s="16"/>
      <c r="V2536" s="2"/>
      <c r="W2536" s="5"/>
      <c r="AB2536" s="3"/>
      <c r="AC2536" s="2"/>
      <c r="AD2536" s="2"/>
    </row>
    <row r="2537" spans="1:30">
      <c r="A2537" s="5">
        <v>48594.039799999999</v>
      </c>
      <c r="B2537" s="3">
        <v>-1718.185567</v>
      </c>
      <c r="F2537" s="2">
        <v>-122.060295</v>
      </c>
      <c r="G2537" s="2">
        <v>36.695402000000001</v>
      </c>
      <c r="H2537" s="3">
        <v>48670.793485000002</v>
      </c>
      <c r="I2537" s="3">
        <v>242.74871999999999</v>
      </c>
      <c r="J2537">
        <v>0.12500600000000001</v>
      </c>
      <c r="K2537" t="e">
        <f>VLOOKUP(A2537,Channel_xs_widths!$D$2:$E$279,2,FALSE)</f>
        <v>#N/A</v>
      </c>
      <c r="Q2537" s="5"/>
      <c r="R2537" s="3"/>
      <c r="U2537" s="16"/>
      <c r="V2537" s="2"/>
      <c r="W2537" s="5"/>
      <c r="AB2537" s="3"/>
      <c r="AC2537" s="2"/>
      <c r="AD2537" s="2"/>
    </row>
    <row r="2538" spans="1:30">
      <c r="A2538" s="5">
        <v>48605.169699999999</v>
      </c>
      <c r="B2538" s="3">
        <v>-1719.765177</v>
      </c>
      <c r="F2538" s="2">
        <v>-122.060406</v>
      </c>
      <c r="G2538" s="2">
        <v>36.695357000000001</v>
      </c>
      <c r="H2538" s="3">
        <v>48682.034861</v>
      </c>
      <c r="I2538" s="3">
        <v>242.74880099999999</v>
      </c>
      <c r="J2538">
        <v>0.123318</v>
      </c>
      <c r="K2538" t="e">
        <f>VLOOKUP(A2538,Channel_xs_widths!$D$2:$E$279,2,FALSE)</f>
        <v>#N/A</v>
      </c>
      <c r="Q2538" s="5"/>
      <c r="R2538" s="3"/>
      <c r="U2538" s="16"/>
      <c r="V2538" s="2"/>
      <c r="W2538" s="5"/>
      <c r="AB2538" s="3"/>
      <c r="AC2538" s="2"/>
      <c r="AD2538" s="2"/>
    </row>
    <row r="2539" spans="1:30">
      <c r="A2539" s="5">
        <v>48627.429400000001</v>
      </c>
      <c r="B2539" s="3">
        <v>-1722.303101</v>
      </c>
      <c r="F2539" s="2">
        <v>-122.06062900000001</v>
      </c>
      <c r="G2539" s="2">
        <v>36.695267000000001</v>
      </c>
      <c r="H2539" s="3">
        <v>48704.438771000001</v>
      </c>
      <c r="I2539" s="3">
        <v>242.74892199999999</v>
      </c>
      <c r="J2539">
        <v>9.7401000000000001E-2</v>
      </c>
      <c r="K2539" t="e">
        <f>VLOOKUP(A2539,Channel_xs_widths!$D$2:$E$279,2,FALSE)</f>
        <v>#N/A</v>
      </c>
      <c r="Q2539" s="5"/>
      <c r="R2539" s="3"/>
      <c r="U2539" s="16"/>
      <c r="V2539" s="2"/>
      <c r="W2539" s="5"/>
      <c r="AB2539" s="3"/>
      <c r="AC2539" s="2"/>
      <c r="AD2539" s="2"/>
    </row>
    <row r="2540" spans="1:30">
      <c r="A2540" s="5">
        <v>48649.689100000003</v>
      </c>
      <c r="B2540" s="3">
        <v>-1724.1014</v>
      </c>
      <c r="F2540" s="2">
        <v>-122.060851</v>
      </c>
      <c r="G2540" s="2">
        <v>36.695175999999996</v>
      </c>
      <c r="H2540" s="3">
        <v>48726.771009999997</v>
      </c>
      <c r="I2540" s="3">
        <v>242.74908300000001</v>
      </c>
      <c r="J2540">
        <v>8.0258999999999997E-2</v>
      </c>
      <c r="K2540" t="e">
        <f>VLOOKUP(A2540,Channel_xs_widths!$D$2:$E$279,2,FALSE)</f>
        <v>#N/A</v>
      </c>
      <c r="Q2540" s="5"/>
      <c r="R2540" s="3"/>
      <c r="U2540" s="16"/>
      <c r="V2540" s="2"/>
      <c r="W2540" s="5"/>
      <c r="AB2540" s="3"/>
      <c r="AC2540" s="2"/>
      <c r="AD2540" s="2"/>
    </row>
    <row r="2541" spans="1:30">
      <c r="A2541" s="5">
        <v>48659.711300000003</v>
      </c>
      <c r="B2541" s="3">
        <v>-1724.894012</v>
      </c>
      <c r="F2541" s="2">
        <v>-122.060962</v>
      </c>
      <c r="G2541" s="2">
        <v>36.695188000000002</v>
      </c>
      <c r="H2541" s="3">
        <v>48736.824539000001</v>
      </c>
      <c r="I2541" s="3">
        <v>276.60218500000002</v>
      </c>
      <c r="J2541">
        <v>7.9940999999999998E-2</v>
      </c>
      <c r="K2541" t="e">
        <f>VLOOKUP(A2541,Channel_xs_widths!$D$2:$E$279,2,FALSE)</f>
        <v>#N/A</v>
      </c>
      <c r="Q2541" s="5"/>
      <c r="R2541" s="3"/>
      <c r="U2541" s="16"/>
      <c r="V2541" s="2"/>
      <c r="W2541" s="5"/>
      <c r="AB2541" s="3"/>
      <c r="AC2541" s="2"/>
      <c r="AD2541" s="2"/>
    </row>
    <row r="2542" spans="1:30">
      <c r="A2542" s="5">
        <v>48689.777999999998</v>
      </c>
      <c r="B2542" s="3">
        <v>-1727.3061520000001</v>
      </c>
      <c r="F2542" s="2">
        <v>-122.061296</v>
      </c>
      <c r="G2542" s="2">
        <v>36.695220999999997</v>
      </c>
      <c r="H2542" s="3">
        <v>48766.987838000001</v>
      </c>
      <c r="I2542" s="3">
        <v>276.60232000000002</v>
      </c>
      <c r="J2542">
        <v>7.3048000000000002E-2</v>
      </c>
      <c r="K2542" t="e">
        <f>VLOOKUP(A2542,Channel_xs_widths!$D$2:$E$279,2,FALSE)</f>
        <v>#N/A</v>
      </c>
      <c r="Q2542" s="5"/>
      <c r="R2542" s="3"/>
      <c r="U2542" s="16"/>
      <c r="V2542" s="2"/>
      <c r="W2542" s="5"/>
      <c r="AB2542" s="3"/>
      <c r="AC2542" s="2"/>
      <c r="AD2542" s="2"/>
    </row>
    <row r="2543" spans="1:30">
      <c r="A2543" s="5">
        <v>48719.844700000001</v>
      </c>
      <c r="B2543" s="3">
        <v>-1729.2866059999999</v>
      </c>
      <c r="F2543" s="2">
        <v>-122.06162999999999</v>
      </c>
      <c r="G2543" s="2">
        <v>36.695255000000003</v>
      </c>
      <c r="H2543" s="3">
        <v>48797.119674000001</v>
      </c>
      <c r="I2543" s="3">
        <v>276.60252300000002</v>
      </c>
      <c r="J2543">
        <v>6.3449000000000005E-2</v>
      </c>
      <c r="K2543">
        <f>VLOOKUP(A2543,Channel_xs_widths!$D$2:$E$279,2,FALSE)</f>
        <v>524.35701665900001</v>
      </c>
      <c r="Q2543" s="5"/>
      <c r="R2543" s="3"/>
      <c r="U2543" s="16"/>
      <c r="V2543" s="2"/>
      <c r="W2543" s="5"/>
      <c r="AB2543" s="3"/>
      <c r="AC2543" s="2"/>
      <c r="AD2543" s="2"/>
    </row>
    <row r="2544" spans="1:30">
      <c r="A2544" s="5">
        <v>48729.866900000001</v>
      </c>
      <c r="B2544" s="3">
        <v>-1729.849772</v>
      </c>
      <c r="F2544" s="2">
        <v>-122.061742</v>
      </c>
      <c r="G2544" s="2">
        <v>36.695267000000001</v>
      </c>
      <c r="H2544" s="3">
        <v>48807.157707999999</v>
      </c>
      <c r="I2544" s="3">
        <v>276.60265700000002</v>
      </c>
      <c r="J2544">
        <v>4.6826E-2</v>
      </c>
      <c r="K2544" t="e">
        <f>VLOOKUP(A2544,Channel_xs_widths!$D$2:$E$279,2,FALSE)</f>
        <v>#N/A</v>
      </c>
      <c r="Q2544" s="5"/>
      <c r="R2544" s="3"/>
      <c r="U2544" s="16"/>
      <c r="V2544" s="2"/>
      <c r="W2544" s="5"/>
      <c r="AB2544" s="3"/>
      <c r="AC2544" s="2"/>
      <c r="AD2544" s="2"/>
    </row>
    <row r="2545" spans="1:30">
      <c r="A2545" s="5">
        <v>48749.7549</v>
      </c>
      <c r="B2545" s="3">
        <v>-1730.6871739999999</v>
      </c>
      <c r="F2545" s="2">
        <v>-122.061964</v>
      </c>
      <c r="G2545" s="2">
        <v>36.695267000000001</v>
      </c>
      <c r="H2545" s="3">
        <v>48827.063320000001</v>
      </c>
      <c r="I2545" s="3">
        <v>269.439369</v>
      </c>
      <c r="J2545">
        <v>3.1158000000000002E-2</v>
      </c>
      <c r="K2545" t="e">
        <f>VLOOKUP(A2545,Channel_xs_widths!$D$2:$E$279,2,FALSE)</f>
        <v>#N/A</v>
      </c>
      <c r="Q2545" s="5"/>
      <c r="R2545" s="3"/>
      <c r="U2545" s="16"/>
      <c r="V2545" s="2"/>
      <c r="W2545" s="5"/>
      <c r="AB2545" s="3"/>
      <c r="AC2545" s="2"/>
      <c r="AD2545" s="2"/>
    </row>
    <row r="2546" spans="1:30">
      <c r="A2546" s="5">
        <v>48779.586900000002</v>
      </c>
      <c r="B2546" s="3">
        <v>-1731.3989260000001</v>
      </c>
      <c r="F2546" s="2">
        <v>-122.062298</v>
      </c>
      <c r="G2546" s="2">
        <v>36.695267000000001</v>
      </c>
      <c r="H2546" s="3">
        <v>48856.903792999998</v>
      </c>
      <c r="I2546" s="3">
        <v>269.43953599999998</v>
      </c>
      <c r="J2546">
        <v>2.6002000000000001E-2</v>
      </c>
      <c r="K2546" t="e">
        <f>VLOOKUP(A2546,Channel_xs_widths!$D$2:$E$279,2,FALSE)</f>
        <v>#N/A</v>
      </c>
      <c r="Q2546" s="5"/>
      <c r="R2546" s="3"/>
      <c r="U2546" s="16"/>
      <c r="V2546" s="2"/>
      <c r="W2546" s="5"/>
      <c r="AB2546" s="3"/>
      <c r="AC2546" s="2"/>
      <c r="AD2546" s="2"/>
    </row>
    <row r="2547" spans="1:30">
      <c r="A2547" s="5">
        <v>48809.418899999997</v>
      </c>
      <c r="B2547" s="3">
        <v>-1732.238566</v>
      </c>
      <c r="F2547" s="2">
        <v>-122.06263199999999</v>
      </c>
      <c r="G2547" s="2">
        <v>36.695267000000001</v>
      </c>
      <c r="H2547" s="3">
        <v>48886.747588999999</v>
      </c>
      <c r="I2547" s="3">
        <v>269.43973499999998</v>
      </c>
      <c r="J2547">
        <v>3.4932999999999999E-2</v>
      </c>
      <c r="K2547" t="e">
        <f>VLOOKUP(A2547,Channel_xs_widths!$D$2:$E$279,2,FALSE)</f>
        <v>#N/A</v>
      </c>
      <c r="Q2547" s="5"/>
      <c r="R2547" s="3"/>
      <c r="U2547" s="16"/>
      <c r="V2547" s="2"/>
      <c r="W2547" s="5"/>
      <c r="AB2547" s="3"/>
      <c r="AC2547" s="2"/>
      <c r="AD2547" s="2"/>
    </row>
    <row r="2548" spans="1:30">
      <c r="A2548" s="5">
        <v>48839.250899999999</v>
      </c>
      <c r="B2548" s="3">
        <v>-1733.483154</v>
      </c>
      <c r="F2548" s="2">
        <v>-122.062966</v>
      </c>
      <c r="G2548" s="2">
        <v>36.695267000000001</v>
      </c>
      <c r="H2548" s="3">
        <v>48916.605519999997</v>
      </c>
      <c r="I2548" s="3">
        <v>269.43993499999999</v>
      </c>
      <c r="J2548">
        <v>4.6105E-2</v>
      </c>
      <c r="K2548" t="e">
        <f>VLOOKUP(A2548,Channel_xs_widths!$D$2:$E$279,2,FALSE)</f>
        <v>#N/A</v>
      </c>
      <c r="Q2548" s="5"/>
      <c r="R2548" s="3"/>
      <c r="U2548" s="16"/>
      <c r="V2548" s="2"/>
      <c r="W2548" s="5"/>
      <c r="AB2548" s="3"/>
      <c r="AC2548" s="2"/>
      <c r="AD2548" s="2"/>
    </row>
    <row r="2549" spans="1:30">
      <c r="A2549" s="5">
        <v>48849.194900000002</v>
      </c>
      <c r="B2549" s="3">
        <v>-1734.0724279999999</v>
      </c>
      <c r="F2549" s="2">
        <v>-122.06307700000001</v>
      </c>
      <c r="G2549" s="2">
        <v>36.695267000000001</v>
      </c>
      <c r="H2549" s="3">
        <v>48926.566958000003</v>
      </c>
      <c r="I2549" s="3">
        <v>269.440068</v>
      </c>
      <c r="J2549">
        <v>6.0249999999999998E-2</v>
      </c>
      <c r="K2549" t="e">
        <f>VLOOKUP(A2549,Channel_xs_widths!$D$2:$E$279,2,FALSE)</f>
        <v>#N/A</v>
      </c>
      <c r="Q2549" s="5"/>
      <c r="R2549" s="3"/>
      <c r="U2549" s="16"/>
      <c r="V2549" s="2"/>
      <c r="W2549" s="5"/>
      <c r="AB2549" s="3"/>
      <c r="AC2549" s="2"/>
      <c r="AD2549" s="2"/>
    </row>
    <row r="2550" spans="1:30">
      <c r="A2550" s="5">
        <v>48870.170100000003</v>
      </c>
      <c r="B2550" s="3">
        <v>-1735.3460419999999</v>
      </c>
      <c r="F2550" s="2">
        <v>-122.0633</v>
      </c>
      <c r="G2550" s="2">
        <v>36.695326999999999</v>
      </c>
      <c r="H2550" s="3">
        <v>48947.580795000002</v>
      </c>
      <c r="I2550" s="3">
        <v>287.96861100000001</v>
      </c>
      <c r="J2550">
        <v>7.0471000000000006E-2</v>
      </c>
      <c r="K2550" t="e">
        <f>VLOOKUP(A2550,Channel_xs_widths!$D$2:$E$279,2,FALSE)</f>
        <v>#N/A</v>
      </c>
      <c r="Q2550" s="5"/>
      <c r="R2550" s="3"/>
      <c r="U2550" s="16"/>
      <c r="V2550" s="2"/>
      <c r="W2550" s="5"/>
      <c r="AB2550" s="3"/>
      <c r="AC2550" s="2"/>
      <c r="AD2550" s="2"/>
    </row>
    <row r="2551" spans="1:30">
      <c r="A2551" s="5">
        <v>48880.657700000003</v>
      </c>
      <c r="B2551" s="3">
        <v>-1736.289632</v>
      </c>
      <c r="F2551" s="2">
        <v>-122.063411</v>
      </c>
      <c r="G2551" s="2">
        <v>36.695357000000001</v>
      </c>
      <c r="H2551" s="3">
        <v>48958.110756000002</v>
      </c>
      <c r="I2551" s="3">
        <v>287.96872100000002</v>
      </c>
      <c r="J2551">
        <v>8.0496999999999999E-2</v>
      </c>
      <c r="K2551" t="e">
        <f>VLOOKUP(A2551,Channel_xs_widths!$D$2:$E$279,2,FALSE)</f>
        <v>#N/A</v>
      </c>
      <c r="Q2551" s="5"/>
      <c r="R2551" s="3"/>
      <c r="U2551" s="16"/>
      <c r="V2551" s="2"/>
      <c r="W2551" s="5"/>
      <c r="AB2551" s="3"/>
      <c r="AC2551" s="2"/>
      <c r="AD2551" s="2"/>
    </row>
    <row r="2552" spans="1:30">
      <c r="A2552" s="5">
        <v>48901.632799999999</v>
      </c>
      <c r="B2552" s="3">
        <v>-1737.8786889999999</v>
      </c>
      <c r="F2552" s="2">
        <v>-122.06363399999999</v>
      </c>
      <c r="G2552" s="2">
        <v>36.695416999999999</v>
      </c>
      <c r="H2552" s="3">
        <v>48979.146045000001</v>
      </c>
      <c r="I2552" s="3">
        <v>287.96883000000003</v>
      </c>
      <c r="J2552">
        <v>6.1191000000000002E-2</v>
      </c>
      <c r="K2552">
        <f>VLOOKUP(A2552,Channel_xs_widths!$D$2:$E$279,2,FALSE)</f>
        <v>636.69426513300004</v>
      </c>
      <c r="Q2552" s="5"/>
      <c r="R2552" s="3"/>
      <c r="U2552" s="16"/>
      <c r="V2552" s="2"/>
      <c r="W2552" s="5"/>
      <c r="AB2552" s="3"/>
      <c r="AC2552" s="2"/>
      <c r="AD2552" s="2"/>
    </row>
    <row r="2553" spans="1:30">
      <c r="A2553" s="5">
        <v>48933.095600000001</v>
      </c>
      <c r="B2553" s="3">
        <v>-1739.498345</v>
      </c>
      <c r="F2553" s="2">
        <v>-122.063968</v>
      </c>
      <c r="G2553" s="2">
        <v>36.695506999999999</v>
      </c>
      <c r="H2553" s="3">
        <v>49010.650451000001</v>
      </c>
      <c r="I2553" s="3">
        <v>287.96901300000002</v>
      </c>
      <c r="J2553">
        <v>5.2193000000000003E-2</v>
      </c>
      <c r="K2553" t="e">
        <f>VLOOKUP(A2553,Channel_xs_widths!$D$2:$E$279,2,FALSE)</f>
        <v>#N/A</v>
      </c>
      <c r="Q2553" s="5"/>
      <c r="R2553" s="3"/>
      <c r="U2553" s="16"/>
      <c r="V2553" s="2"/>
      <c r="W2553" s="5"/>
      <c r="AB2553" s="3"/>
      <c r="AC2553" s="2"/>
      <c r="AD2553" s="2"/>
    </row>
    <row r="2554" spans="1:30">
      <c r="A2554" s="5">
        <v>48943.583200000001</v>
      </c>
      <c r="B2554" s="3">
        <v>-1740.0681970000001</v>
      </c>
      <c r="F2554" s="2">
        <v>-122.06407900000001</v>
      </c>
      <c r="G2554" s="2">
        <v>36.695537000000002</v>
      </c>
      <c r="H2554" s="3">
        <v>49021.153495999999</v>
      </c>
      <c r="I2554" s="3">
        <v>287.96915899999999</v>
      </c>
      <c r="J2554">
        <v>5.1338000000000002E-2</v>
      </c>
      <c r="K2554" t="e">
        <f>VLOOKUP(A2554,Channel_xs_widths!$D$2:$E$279,2,FALSE)</f>
        <v>#N/A</v>
      </c>
      <c r="Q2554" s="5"/>
      <c r="R2554" s="3"/>
      <c r="U2554" s="16"/>
      <c r="V2554" s="2"/>
      <c r="W2554" s="5"/>
      <c r="AB2554" s="3"/>
      <c r="AC2554" s="2"/>
      <c r="AD2554" s="2"/>
    </row>
    <row r="2555" spans="1:30">
      <c r="A2555" s="5">
        <v>48963.869200000001</v>
      </c>
      <c r="B2555" s="3">
        <v>-1741.0781979999999</v>
      </c>
      <c r="F2555" s="2">
        <v>-122.064302</v>
      </c>
      <c r="G2555" s="2">
        <v>36.695573000000003</v>
      </c>
      <c r="H2555" s="3">
        <v>49041.464648000001</v>
      </c>
      <c r="I2555" s="3">
        <v>280.81068599999998</v>
      </c>
      <c r="J2555">
        <v>5.4253999999999997E-2</v>
      </c>
      <c r="K2555" t="e">
        <f>VLOOKUP(A2555,Channel_xs_widths!$D$2:$E$279,2,FALSE)</f>
        <v>#N/A</v>
      </c>
      <c r="Q2555" s="5"/>
      <c r="R2555" s="3"/>
      <c r="U2555" s="16"/>
      <c r="V2555" s="2"/>
      <c r="W2555" s="5"/>
      <c r="AB2555" s="3"/>
      <c r="AC2555" s="2"/>
      <c r="AD2555" s="2"/>
    </row>
    <row r="2556" spans="1:30">
      <c r="A2556" s="5">
        <v>48994.298199999997</v>
      </c>
      <c r="B2556" s="3">
        <v>-1742.819702</v>
      </c>
      <c r="F2556" s="2">
        <v>-122.06463599999999</v>
      </c>
      <c r="G2556" s="2">
        <v>36.695627000000002</v>
      </c>
      <c r="H2556" s="3">
        <v>49071.943460000002</v>
      </c>
      <c r="I2556" s="3">
        <v>280.810858</v>
      </c>
      <c r="J2556">
        <v>5.7231999999999998E-2</v>
      </c>
      <c r="K2556" t="e">
        <f>VLOOKUP(A2556,Channel_xs_widths!$D$2:$E$279,2,FALSE)</f>
        <v>#N/A</v>
      </c>
      <c r="Q2556" s="5"/>
      <c r="R2556" s="3"/>
      <c r="U2556" s="16"/>
      <c r="V2556" s="2"/>
      <c r="W2556" s="5"/>
      <c r="AB2556" s="3"/>
      <c r="AC2556" s="2"/>
      <c r="AD2556" s="2"/>
    </row>
    <row r="2557" spans="1:30">
      <c r="A2557" s="5">
        <v>48994.298199999997</v>
      </c>
      <c r="B2557" s="3">
        <v>-1742.819702</v>
      </c>
      <c r="F2557" s="2">
        <v>-122.06463599999999</v>
      </c>
      <c r="G2557" s="2">
        <v>36.695627000000002</v>
      </c>
      <c r="H2557" s="3">
        <v>49071.943460000002</v>
      </c>
      <c r="I2557" s="3">
        <v>0</v>
      </c>
      <c r="J2557">
        <v>6.2261999999999998E-2</v>
      </c>
      <c r="K2557" t="e">
        <f>VLOOKUP(A2557,Channel_xs_widths!$D$2:$E$279,2,FALSE)</f>
        <v>#N/A</v>
      </c>
      <c r="Q2557" s="5"/>
      <c r="R2557" s="3"/>
      <c r="U2557" s="16"/>
      <c r="V2557" s="2"/>
      <c r="W2557" s="5"/>
      <c r="AB2557" s="3"/>
      <c r="AC2557" s="2"/>
      <c r="AD2557" s="2"/>
    </row>
    <row r="2558" spans="1:30">
      <c r="A2558" s="5">
        <v>49024.727200000001</v>
      </c>
      <c r="B2558" s="3">
        <v>-1744.714258</v>
      </c>
      <c r="F2558" s="2">
        <v>-122.06497</v>
      </c>
      <c r="G2558" s="2">
        <v>36.695681</v>
      </c>
      <c r="H2558" s="3">
        <v>49102.431379000001</v>
      </c>
      <c r="I2558" s="3">
        <v>280.81106499999999</v>
      </c>
      <c r="J2558">
        <v>5.8194000000000003E-2</v>
      </c>
      <c r="K2558" t="e">
        <f>VLOOKUP(A2558,Channel_xs_widths!$D$2:$E$279,2,FALSE)</f>
        <v>#N/A</v>
      </c>
      <c r="Q2558" s="5"/>
      <c r="R2558" s="3"/>
      <c r="U2558" s="16"/>
      <c r="V2558" s="2"/>
      <c r="W2558" s="5"/>
      <c r="AB2558" s="3"/>
      <c r="AC2558" s="2"/>
      <c r="AD2558" s="2"/>
    </row>
    <row r="2559" spans="1:30">
      <c r="A2559" s="5">
        <v>49045.013200000001</v>
      </c>
      <c r="B2559" s="3">
        <v>-1745.770996</v>
      </c>
      <c r="F2559" s="2">
        <v>-122.065192</v>
      </c>
      <c r="G2559" s="2">
        <v>36.695717000000002</v>
      </c>
      <c r="H2559" s="3">
        <v>49122.744869000002</v>
      </c>
      <c r="I2559" s="3">
        <v>280.81123700000001</v>
      </c>
      <c r="J2559">
        <v>5.3684999999999997E-2</v>
      </c>
      <c r="K2559" t="e">
        <f>VLOOKUP(A2559,Channel_xs_widths!$D$2:$E$279,2,FALSE)</f>
        <v>#N/A</v>
      </c>
      <c r="Q2559" s="5"/>
      <c r="R2559" s="3"/>
      <c r="U2559" s="16"/>
      <c r="V2559" s="2"/>
      <c r="W2559" s="5"/>
      <c r="AB2559" s="3"/>
      <c r="AC2559" s="2"/>
      <c r="AD2559" s="2"/>
    </row>
    <row r="2560" spans="1:30">
      <c r="A2560" s="5">
        <v>49056.142999999996</v>
      </c>
      <c r="B2560" s="3">
        <v>-1746.4008180000001</v>
      </c>
      <c r="F2560" s="2">
        <v>-122.065303</v>
      </c>
      <c r="G2560" s="2">
        <v>36.695762000000002</v>
      </c>
      <c r="H2560" s="3">
        <v>49133.892464999997</v>
      </c>
      <c r="I2560" s="3">
        <v>296.13117</v>
      </c>
      <c r="J2560">
        <v>5.3462999999999997E-2</v>
      </c>
      <c r="K2560" t="e">
        <f>VLOOKUP(A2560,Channel_xs_widths!$D$2:$E$279,2,FALSE)</f>
        <v>#N/A</v>
      </c>
      <c r="Q2560" s="5"/>
      <c r="R2560" s="3"/>
      <c r="U2560" s="16"/>
      <c r="V2560" s="2"/>
      <c r="W2560" s="5"/>
      <c r="AB2560" s="3"/>
      <c r="AC2560" s="2"/>
      <c r="AD2560" s="2"/>
    </row>
    <row r="2561" spans="1:30">
      <c r="A2561" s="5">
        <v>49089.532299999999</v>
      </c>
      <c r="B2561" s="3">
        <v>-1748.1511230000001</v>
      </c>
      <c r="F2561" s="2">
        <v>-122.065637</v>
      </c>
      <c r="G2561" s="2">
        <v>36.695897000000002</v>
      </c>
      <c r="H2561" s="3">
        <v>49167.327647999999</v>
      </c>
      <c r="I2561" s="3">
        <v>296.13132899999999</v>
      </c>
      <c r="J2561">
        <v>5.2421000000000002E-2</v>
      </c>
      <c r="K2561">
        <f>VLOOKUP(A2561,Channel_xs_widths!$D$2:$E$279,2,FALSE)</f>
        <v>625.89670318499998</v>
      </c>
      <c r="Q2561" s="5"/>
      <c r="R2561" s="3"/>
      <c r="U2561" s="16"/>
      <c r="V2561" s="2"/>
      <c r="W2561" s="5"/>
      <c r="AB2561" s="3"/>
      <c r="AC2561" s="2"/>
      <c r="AD2561" s="2"/>
    </row>
    <row r="2562" spans="1:30">
      <c r="A2562" s="5">
        <v>49089.532299999999</v>
      </c>
      <c r="B2562" s="3">
        <v>-1748.1511230000001</v>
      </c>
      <c r="F2562" s="2">
        <v>-122.065637</v>
      </c>
      <c r="G2562" s="2">
        <v>36.695897000000002</v>
      </c>
      <c r="H2562" s="3">
        <v>49167.327647999999</v>
      </c>
      <c r="I2562" s="3">
        <v>281.21757000000002</v>
      </c>
      <c r="J2562">
        <v>7.1157999999999999E-2</v>
      </c>
      <c r="Q2562" s="5"/>
      <c r="R2562" s="3"/>
      <c r="U2562" s="16"/>
      <c r="V2562" s="2"/>
      <c r="W2562" s="5"/>
      <c r="AB2562" s="3"/>
      <c r="AC2562" s="2"/>
      <c r="AD2562" s="2"/>
    </row>
    <row r="2563" spans="1:30">
      <c r="A2563" s="5">
        <v>49122.921600000001</v>
      </c>
      <c r="B2563" s="3">
        <v>-1750.5270390000001</v>
      </c>
      <c r="F2563" s="2">
        <v>-122.065971</v>
      </c>
      <c r="G2563" s="2">
        <v>36.696033</v>
      </c>
      <c r="H2563" s="3">
        <v>49200.801362999999</v>
      </c>
      <c r="I2563" s="3">
        <v>296.13156700000002</v>
      </c>
      <c r="J2563">
        <v>7.4300000000000005E-2</v>
      </c>
      <c r="K2563" t="e">
        <f>VLOOKUP(A2563,Channel_xs_widths!$D$2:$E$279,2,FALSE)</f>
        <v>#N/A</v>
      </c>
      <c r="Q2563" s="5"/>
      <c r="R2563" s="3"/>
      <c r="U2563" s="16"/>
      <c r="V2563" s="2"/>
      <c r="W2563" s="5"/>
      <c r="AB2563" s="3"/>
      <c r="AC2563" s="2"/>
      <c r="AD2563" s="2"/>
    </row>
    <row r="2564" spans="1:30">
      <c r="A2564" s="5">
        <v>49156.310799999999</v>
      </c>
      <c r="B2564" s="3">
        <v>-1753.112793</v>
      </c>
      <c r="F2564" s="2">
        <v>-122.066305</v>
      </c>
      <c r="G2564" s="2">
        <v>36.696168</v>
      </c>
      <c r="H2564" s="3">
        <v>49234.290577</v>
      </c>
      <c r="I2564" s="3">
        <v>296.13180599999998</v>
      </c>
      <c r="J2564">
        <v>5.4869000000000001E-2</v>
      </c>
      <c r="K2564" t="e">
        <f>VLOOKUP(A2564,Channel_xs_widths!$D$2:$E$279,2,FALSE)</f>
        <v>#N/A</v>
      </c>
      <c r="Q2564" s="5"/>
      <c r="R2564" s="3"/>
      <c r="U2564" s="16"/>
      <c r="V2564" s="2"/>
      <c r="W2564" s="5"/>
      <c r="AB2564" s="3"/>
      <c r="AC2564" s="2"/>
      <c r="AD2564" s="2"/>
    </row>
    <row r="2565" spans="1:30">
      <c r="A2565" s="5">
        <v>49178.570299999999</v>
      </c>
      <c r="B2565" s="3">
        <v>-1753.580404</v>
      </c>
      <c r="F2565" s="2">
        <v>-122.06652800000001</v>
      </c>
      <c r="G2565" s="2">
        <v>36.696258</v>
      </c>
      <c r="H2565" s="3">
        <v>49256.554955</v>
      </c>
      <c r="I2565" s="3">
        <v>296.13200499999999</v>
      </c>
      <c r="J2565">
        <v>2.2162000000000001E-2</v>
      </c>
      <c r="K2565" t="e">
        <f>VLOOKUP(A2565,Channel_xs_widths!$D$2:$E$279,2,FALSE)</f>
        <v>#N/A</v>
      </c>
      <c r="Q2565" s="5"/>
      <c r="R2565" s="3"/>
      <c r="U2565" s="16"/>
      <c r="V2565" s="2"/>
      <c r="W2565" s="5"/>
      <c r="AB2565" s="3"/>
      <c r="AC2565" s="2"/>
      <c r="AD2565" s="2"/>
    </row>
    <row r="2566" spans="1:30">
      <c r="A2566" s="5">
        <v>49189.057800000002</v>
      </c>
      <c r="B2566" s="3">
        <v>-1753.8385149999999</v>
      </c>
      <c r="F2566" s="2">
        <v>-122.066639</v>
      </c>
      <c r="G2566" s="2">
        <v>36.696288000000003</v>
      </c>
      <c r="H2566" s="3">
        <v>49267.045608</v>
      </c>
      <c r="I2566" s="3">
        <v>287.97084899999999</v>
      </c>
      <c r="J2566">
        <v>3.3418999999999997E-2</v>
      </c>
      <c r="K2566" t="e">
        <f>VLOOKUP(A2566,Channel_xs_widths!$D$2:$E$279,2,FALSE)</f>
        <v>#N/A</v>
      </c>
      <c r="Q2566" s="5"/>
      <c r="R2566" s="3"/>
      <c r="U2566" s="16"/>
      <c r="V2566" s="2"/>
      <c r="W2566" s="5"/>
      <c r="AB2566" s="3"/>
      <c r="AC2566" s="2"/>
      <c r="AD2566" s="2"/>
    </row>
    <row r="2567" spans="1:30">
      <c r="A2567" s="5">
        <v>49220.520199999999</v>
      </c>
      <c r="B2567" s="3">
        <v>-1754.9823269999999</v>
      </c>
      <c r="F2567" s="2">
        <v>-122.066973</v>
      </c>
      <c r="G2567" s="2">
        <v>36.696378000000003</v>
      </c>
      <c r="H2567" s="3">
        <v>49298.528802000001</v>
      </c>
      <c r="I2567" s="3">
        <v>287.97099500000002</v>
      </c>
      <c r="J2567">
        <v>3.0637000000000001E-2</v>
      </c>
      <c r="K2567" t="e">
        <f>VLOOKUP(A2567,Channel_xs_widths!$D$2:$E$279,2,FALSE)</f>
        <v>#N/A</v>
      </c>
      <c r="Q2567" s="5"/>
      <c r="R2567" s="3"/>
      <c r="U2567" s="16"/>
      <c r="V2567" s="2"/>
      <c r="W2567" s="5"/>
      <c r="AB2567" s="3"/>
      <c r="AC2567" s="2"/>
      <c r="AD2567" s="2"/>
    </row>
    <row r="2568" spans="1:30">
      <c r="A2568" s="5">
        <v>49241.4951</v>
      </c>
      <c r="B2568" s="3">
        <v>-1755.4450280000001</v>
      </c>
      <c r="F2568" s="2">
        <v>-122.067196</v>
      </c>
      <c r="G2568" s="2">
        <v>36.696438000000001</v>
      </c>
      <c r="H2568" s="3">
        <v>49319.508824999997</v>
      </c>
      <c r="I2568" s="3">
        <v>287.97117700000001</v>
      </c>
      <c r="J2568">
        <v>1.7056000000000002E-2</v>
      </c>
      <c r="K2568" t="e">
        <f>VLOOKUP(A2568,Channel_xs_widths!$D$2:$E$279,2,FALSE)</f>
        <v>#N/A</v>
      </c>
      <c r="Q2568" s="5"/>
      <c r="R2568" s="3"/>
      <c r="U2568" s="16"/>
      <c r="V2568" s="2"/>
      <c r="W2568" s="5"/>
      <c r="AB2568" s="3"/>
      <c r="AC2568" s="2"/>
      <c r="AD2568" s="2"/>
    </row>
    <row r="2569" spans="1:30">
      <c r="A2569" s="5">
        <v>49251.982600000003</v>
      </c>
      <c r="B2569" s="3">
        <v>-1755.5189620000001</v>
      </c>
      <c r="F2569" s="2">
        <v>-122.067307</v>
      </c>
      <c r="G2569" s="2">
        <v>36.696468000000003</v>
      </c>
      <c r="H2569" s="3">
        <v>49329.99654</v>
      </c>
      <c r="I2569" s="3">
        <v>287.97128700000002</v>
      </c>
      <c r="J2569">
        <v>9.9729999999999992E-3</v>
      </c>
      <c r="K2569" t="e">
        <f>VLOOKUP(A2569,Channel_xs_widths!$D$2:$E$279,2,FALSE)</f>
        <v>#N/A</v>
      </c>
      <c r="Q2569" s="5"/>
      <c r="R2569" s="3"/>
      <c r="U2569" s="16"/>
      <c r="V2569" s="2"/>
      <c r="W2569" s="5"/>
      <c r="AB2569" s="3"/>
      <c r="AC2569" s="2"/>
      <c r="AD2569" s="2"/>
    </row>
    <row r="2570" spans="1:30">
      <c r="A2570" s="5">
        <v>49272.957499999997</v>
      </c>
      <c r="B2570" s="3">
        <v>-1755.758789</v>
      </c>
      <c r="F2570" s="2">
        <v>-122.06753</v>
      </c>
      <c r="G2570" s="2">
        <v>36.696528000000001</v>
      </c>
      <c r="H2570" s="3">
        <v>49350.972807999999</v>
      </c>
      <c r="I2570" s="3">
        <v>287.97139600000003</v>
      </c>
      <c r="J2570">
        <v>9.7769999999999992E-3</v>
      </c>
      <c r="K2570" t="e">
        <f>VLOOKUP(A2570,Channel_xs_widths!$D$2:$E$279,2,FALSE)</f>
        <v>#N/A</v>
      </c>
      <c r="Q2570" s="5"/>
      <c r="R2570" s="3"/>
      <c r="U2570" s="16"/>
      <c r="V2570" s="2"/>
      <c r="W2570" s="5"/>
      <c r="AB2570" s="3"/>
      <c r="AC2570" s="2"/>
      <c r="AD2570" s="2"/>
    </row>
    <row r="2571" spans="1:30">
      <c r="A2571" s="5">
        <v>49283.6754</v>
      </c>
      <c r="B2571" s="3">
        <v>-1755.8288090000001</v>
      </c>
      <c r="F2571" s="2">
        <v>-122.06764099999999</v>
      </c>
      <c r="G2571" s="2">
        <v>36.696564000000002</v>
      </c>
      <c r="H2571" s="3">
        <v>49361.690941000001</v>
      </c>
      <c r="I2571" s="3">
        <v>291.35195700000003</v>
      </c>
      <c r="J2571">
        <v>1.5741000000000002E-2</v>
      </c>
      <c r="K2571" t="e">
        <f>VLOOKUP(A2571,Channel_xs_widths!$D$2:$E$279,2,FALSE)</f>
        <v>#N/A</v>
      </c>
      <c r="Q2571" s="5"/>
      <c r="R2571" s="3"/>
      <c r="U2571" s="16"/>
      <c r="V2571" s="2"/>
      <c r="W2571" s="5"/>
      <c r="AB2571" s="3"/>
      <c r="AC2571" s="2"/>
      <c r="AD2571" s="2"/>
    </row>
    <row r="2572" spans="1:30">
      <c r="A2572" s="5">
        <v>49315.829100000003</v>
      </c>
      <c r="B2572" s="3">
        <v>-1756.433634</v>
      </c>
      <c r="F2572" s="2">
        <v>-122.067975</v>
      </c>
      <c r="G2572" s="2">
        <v>36.696672</v>
      </c>
      <c r="H2572" s="3">
        <v>49393.850315999996</v>
      </c>
      <c r="I2572" s="3">
        <v>291.35210799999999</v>
      </c>
      <c r="J2572">
        <v>1.6167999999999998E-2</v>
      </c>
      <c r="K2572">
        <f>VLOOKUP(A2572,Channel_xs_widths!$D$2:$E$279,2,FALSE)</f>
        <v>608.08204689800004</v>
      </c>
      <c r="Q2572" s="5"/>
      <c r="R2572" s="3"/>
      <c r="U2572" s="16"/>
      <c r="V2572" s="2"/>
      <c r="W2572" s="5"/>
      <c r="AB2572" s="3"/>
      <c r="AC2572" s="2"/>
      <c r="AD2572" s="2"/>
    </row>
    <row r="2573" spans="1:30">
      <c r="A2573" s="5">
        <v>49326.546900000001</v>
      </c>
      <c r="B2573" s="3">
        <v>-1756.5219729999999</v>
      </c>
      <c r="F2573" s="2">
        <v>-122.06808599999999</v>
      </c>
      <c r="G2573" s="2">
        <v>36.696708999999998</v>
      </c>
      <c r="H2573" s="3">
        <v>49404.568566000002</v>
      </c>
      <c r="I2573" s="3">
        <v>291.352259</v>
      </c>
      <c r="J2573">
        <v>2.8140000000000001E-3</v>
      </c>
      <c r="K2573" t="e">
        <f>VLOOKUP(A2573,Channel_xs_widths!$D$2:$E$279,2,FALSE)</f>
        <v>#N/A</v>
      </c>
      <c r="Q2573" s="5"/>
      <c r="R2573" s="3"/>
      <c r="U2573" s="16"/>
      <c r="V2573" s="2"/>
      <c r="W2573" s="5"/>
      <c r="AB2573" s="3"/>
      <c r="AC2573" s="2"/>
      <c r="AD2573" s="2"/>
    </row>
    <row r="2574" spans="1:30">
      <c r="A2574" s="5">
        <v>49347.9827</v>
      </c>
      <c r="B2574" s="3">
        <v>-1756.3431479999999</v>
      </c>
      <c r="F2574" s="2">
        <v>-122.068309</v>
      </c>
      <c r="G2574" s="2">
        <v>36.696781000000001</v>
      </c>
      <c r="H2574" s="3">
        <v>49426.005071</v>
      </c>
      <c r="I2574" s="3">
        <v>291.352372</v>
      </c>
      <c r="J2574">
        <v>2.2900000000000001E-4</v>
      </c>
      <c r="K2574" t="e">
        <f>VLOOKUP(A2574,Channel_xs_widths!$D$2:$E$279,2,FALSE)</f>
        <v>#N/A</v>
      </c>
      <c r="Q2574" s="5"/>
      <c r="R2574" s="3"/>
      <c r="U2574" s="16"/>
      <c r="V2574" s="2"/>
      <c r="W2574" s="5"/>
      <c r="AB2574" s="3"/>
      <c r="AC2574" s="2"/>
      <c r="AD2574" s="2"/>
    </row>
    <row r="2575" spans="1:30">
      <c r="A2575" s="5">
        <v>49380.136299999998</v>
      </c>
      <c r="B2575" s="3">
        <v>-1756.534261</v>
      </c>
      <c r="F2575" s="2">
        <v>-122.06864299999999</v>
      </c>
      <c r="G2575" s="2">
        <v>36.696888999999999</v>
      </c>
      <c r="H2575" s="3">
        <v>49458.159244000002</v>
      </c>
      <c r="I2575" s="3">
        <v>291.35256099999998</v>
      </c>
      <c r="J2575">
        <v>1.5372E-2</v>
      </c>
      <c r="K2575" t="e">
        <f>VLOOKUP(A2575,Channel_xs_widths!$D$2:$E$279,2,FALSE)</f>
        <v>#N/A</v>
      </c>
      <c r="Q2575" s="5"/>
      <c r="R2575" s="3"/>
      <c r="U2575" s="16"/>
      <c r="V2575" s="2"/>
      <c r="W2575" s="5"/>
      <c r="AB2575" s="3"/>
      <c r="AC2575" s="2"/>
      <c r="AD2575" s="2"/>
    </row>
    <row r="2576" spans="1:30">
      <c r="A2576" s="5">
        <v>49406.930999999997</v>
      </c>
      <c r="B2576" s="3">
        <v>-1757.249288</v>
      </c>
      <c r="F2576" s="2">
        <v>-122.068921</v>
      </c>
      <c r="G2576" s="2">
        <v>36.696978999999999</v>
      </c>
      <c r="H2576" s="3">
        <v>49484.963423000001</v>
      </c>
      <c r="I2576" s="3">
        <v>291.35276800000003</v>
      </c>
      <c r="J2576">
        <v>2.5892999999999999E-2</v>
      </c>
      <c r="K2576" t="e">
        <f>VLOOKUP(A2576,Channel_xs_widths!$D$2:$E$279,2,FALSE)</f>
        <v>#N/A</v>
      </c>
      <c r="Q2576" s="5"/>
      <c r="R2576" s="3"/>
      <c r="U2576" s="16"/>
      <c r="V2576" s="2"/>
      <c r="W2576" s="5"/>
      <c r="AB2576" s="3"/>
      <c r="AC2576" s="2"/>
      <c r="AD2576" s="2"/>
    </row>
    <row r="2577" spans="1:30">
      <c r="A2577" s="5">
        <v>49412.289900000003</v>
      </c>
      <c r="B2577" s="3">
        <v>-1757.3668050000001</v>
      </c>
      <c r="F2577" s="2">
        <v>-122.068977</v>
      </c>
      <c r="G2577" s="2">
        <v>36.696997000000003</v>
      </c>
      <c r="H2577" s="3">
        <v>49490.323636000001</v>
      </c>
      <c r="I2577" s="3">
        <v>291.35288100000002</v>
      </c>
      <c r="J2577">
        <v>1.6573000000000001E-2</v>
      </c>
      <c r="K2577" t="e">
        <f>VLOOKUP(A2577,Channel_xs_widths!$D$2:$E$279,2,FALSE)</f>
        <v>#N/A</v>
      </c>
      <c r="Q2577" s="5"/>
      <c r="R2577" s="3"/>
      <c r="U2577" s="16"/>
      <c r="V2577" s="2"/>
      <c r="W2577" s="5"/>
      <c r="AB2577" s="3"/>
      <c r="AC2577" s="2"/>
      <c r="AD2577" s="2"/>
    </row>
    <row r="2578" spans="1:30">
      <c r="A2578" s="5">
        <v>49433.725599999998</v>
      </c>
      <c r="B2578" s="3">
        <v>-1757.6933590000001</v>
      </c>
      <c r="F2578" s="2">
        <v>-122.069199</v>
      </c>
      <c r="G2578" s="2">
        <v>36.697068999999999</v>
      </c>
      <c r="H2578" s="3">
        <v>49511.761810000004</v>
      </c>
      <c r="I2578" s="3">
        <v>291.35297600000001</v>
      </c>
      <c r="J2578">
        <v>1.4385E-2</v>
      </c>
      <c r="K2578" t="e">
        <f>VLOOKUP(A2578,Channel_xs_widths!$D$2:$E$279,2,FALSE)</f>
        <v>#N/A</v>
      </c>
      <c r="Q2578" s="5"/>
      <c r="R2578" s="3"/>
      <c r="U2578" s="16"/>
      <c r="V2578" s="2"/>
      <c r="W2578" s="5"/>
      <c r="AB2578" s="3"/>
      <c r="AC2578" s="2"/>
      <c r="AD2578" s="2"/>
    </row>
    <row r="2579" spans="1:30">
      <c r="A2579" s="5">
        <v>49444.855199999998</v>
      </c>
      <c r="B2579" s="3">
        <v>-1757.835266</v>
      </c>
      <c r="F2579" s="2">
        <v>-122.069311</v>
      </c>
      <c r="G2579" s="2">
        <v>36.697113999999999</v>
      </c>
      <c r="H2579" s="3">
        <v>49522.892340999999</v>
      </c>
      <c r="I2579" s="3">
        <v>296.13395500000001</v>
      </c>
      <c r="J2579">
        <v>2.2265E-2</v>
      </c>
      <c r="K2579" t="e">
        <f>VLOOKUP(A2579,Channel_xs_widths!$D$2:$E$279,2,FALSE)</f>
        <v>#N/A</v>
      </c>
      <c r="Q2579" s="5"/>
      <c r="R2579" s="3"/>
      <c r="U2579" s="16"/>
      <c r="V2579" s="2"/>
      <c r="W2579" s="5"/>
      <c r="AB2579" s="3"/>
      <c r="AC2579" s="2"/>
      <c r="AD2579" s="2"/>
    </row>
    <row r="2580" spans="1:30">
      <c r="A2580" s="5">
        <v>49478.243999999999</v>
      </c>
      <c r="B2580" s="3">
        <v>-1758.6845699999999</v>
      </c>
      <c r="F2580" s="2">
        <v>-122.069644</v>
      </c>
      <c r="G2580" s="2">
        <v>36.697248999999999</v>
      </c>
      <c r="H2580" s="3">
        <v>49556.291988999998</v>
      </c>
      <c r="I2580" s="3">
        <v>296.13411400000001</v>
      </c>
      <c r="J2580">
        <v>2.5437000000000001E-2</v>
      </c>
      <c r="K2580" t="e">
        <f>VLOOKUP(A2580,Channel_xs_widths!$D$2:$E$279,2,FALSE)</f>
        <v>#N/A</v>
      </c>
      <c r="Q2580" s="5"/>
      <c r="R2580" s="3"/>
      <c r="U2580" s="16"/>
      <c r="V2580" s="2"/>
      <c r="W2580" s="5"/>
      <c r="AB2580" s="3"/>
      <c r="AC2580" s="2"/>
      <c r="AD2580" s="2"/>
    </row>
    <row r="2581" spans="1:30">
      <c r="A2581" s="5">
        <v>49478.243999999999</v>
      </c>
      <c r="B2581" s="3">
        <v>-1758.6845699999999</v>
      </c>
      <c r="F2581" s="2">
        <v>-122.069644</v>
      </c>
      <c r="G2581" s="2">
        <v>36.697248999999999</v>
      </c>
      <c r="H2581" s="3">
        <v>49556.291988999998</v>
      </c>
      <c r="I2581" s="3">
        <v>0</v>
      </c>
      <c r="J2581">
        <v>3.3506000000000001E-2</v>
      </c>
      <c r="K2581" t="e">
        <f>VLOOKUP(A2581,Channel_xs_widths!$D$2:$E$279,2,FALSE)</f>
        <v>#N/A</v>
      </c>
      <c r="Q2581" s="5"/>
      <c r="R2581" s="3"/>
      <c r="U2581" s="16"/>
      <c r="V2581" s="2"/>
      <c r="W2581" s="5"/>
      <c r="AB2581" s="3"/>
      <c r="AC2581" s="2"/>
      <c r="AD2581" s="2"/>
    </row>
    <row r="2582" spans="1:30">
      <c r="A2582" s="5">
        <v>49511.632799999999</v>
      </c>
      <c r="B2582" s="3">
        <v>-1759.8032840000001</v>
      </c>
      <c r="F2582" s="2">
        <v>-122.06997800000001</v>
      </c>
      <c r="G2582" s="2">
        <v>36.697384</v>
      </c>
      <c r="H2582" s="3">
        <v>49589.699525000004</v>
      </c>
      <c r="I2582" s="3">
        <v>296.13435299999998</v>
      </c>
      <c r="J2582">
        <v>3.8462999999999997E-2</v>
      </c>
      <c r="K2582">
        <f>VLOOKUP(A2582,Channel_xs_widths!$D$2:$E$279,2,FALSE)</f>
        <v>627.72838071299998</v>
      </c>
      <c r="Q2582" s="5"/>
      <c r="R2582" s="3"/>
      <c r="U2582" s="16"/>
      <c r="V2582" s="2"/>
      <c r="W2582" s="5"/>
      <c r="AB2582" s="3"/>
      <c r="AC2582" s="2"/>
      <c r="AD2582" s="2"/>
    </row>
    <row r="2583" spans="1:30">
      <c r="A2583" s="5">
        <v>49545.0216</v>
      </c>
      <c r="B2583" s="3">
        <v>-1761.253052</v>
      </c>
      <c r="F2583" s="2">
        <v>-122.070312</v>
      </c>
      <c r="G2583" s="2">
        <v>36.697519999999997</v>
      </c>
      <c r="H2583" s="3">
        <v>49623.119736000001</v>
      </c>
      <c r="I2583" s="3">
        <v>296.134591</v>
      </c>
      <c r="J2583">
        <v>4.3421000000000001E-2</v>
      </c>
      <c r="K2583" t="e">
        <f>VLOOKUP(A2583,Channel_xs_widths!$D$2:$E$279,2,FALSE)</f>
        <v>#N/A</v>
      </c>
      <c r="Q2583" s="5"/>
      <c r="R2583" s="3"/>
      <c r="U2583" s="16"/>
      <c r="V2583" s="2"/>
      <c r="W2583" s="5"/>
      <c r="AB2583" s="3"/>
      <c r="AC2583" s="2"/>
      <c r="AD2583" s="2"/>
    </row>
    <row r="2584" spans="1:30">
      <c r="A2584" s="5">
        <v>49545.0216</v>
      </c>
      <c r="B2584" s="3">
        <v>-1761.253052</v>
      </c>
      <c r="F2584" s="2">
        <v>-122.070312</v>
      </c>
      <c r="G2584" s="2">
        <v>36.697519999999997</v>
      </c>
      <c r="H2584" s="3">
        <v>49623.119736000001</v>
      </c>
      <c r="I2584" s="3">
        <v>0</v>
      </c>
      <c r="J2584">
        <v>2.8084000000000001E-2</v>
      </c>
      <c r="K2584" t="e">
        <f>VLOOKUP(A2584,Channel_xs_widths!$D$2:$E$279,2,FALSE)</f>
        <v>#N/A</v>
      </c>
      <c r="Q2584" s="5"/>
      <c r="R2584" s="3"/>
      <c r="U2584" s="16"/>
      <c r="V2584" s="2"/>
      <c r="W2584" s="5"/>
      <c r="AB2584" s="3"/>
      <c r="AC2584" s="2"/>
      <c r="AD2584" s="2"/>
    </row>
    <row r="2585" spans="1:30">
      <c r="A2585" s="5">
        <v>49578.410300000003</v>
      </c>
      <c r="B2585" s="3">
        <v>-1762.1907349999999</v>
      </c>
      <c r="F2585" s="2">
        <v>-122.070646</v>
      </c>
      <c r="G2585" s="2">
        <v>36.697654999999997</v>
      </c>
      <c r="H2585" s="3">
        <v>49656.521602000001</v>
      </c>
      <c r="I2585" s="3">
        <v>296.13483000000002</v>
      </c>
      <c r="J2585">
        <v>3.0317E-2</v>
      </c>
      <c r="K2585" t="e">
        <f>VLOOKUP(A2585,Channel_xs_widths!$D$2:$E$279,2,FALSE)</f>
        <v>#N/A</v>
      </c>
      <c r="Q2585" s="5"/>
      <c r="R2585" s="3"/>
      <c r="U2585" s="16"/>
      <c r="V2585" s="2"/>
      <c r="W2585" s="5"/>
      <c r="AB2585" s="3"/>
      <c r="AC2585" s="2"/>
      <c r="AD2585" s="2"/>
    </row>
    <row r="2586" spans="1:30">
      <c r="A2586" s="5">
        <v>49589.539799999999</v>
      </c>
      <c r="B2586" s="3">
        <v>-1762.6027019999999</v>
      </c>
      <c r="F2586" s="2">
        <v>-122.070758</v>
      </c>
      <c r="G2586" s="2">
        <v>36.697699999999998</v>
      </c>
      <c r="H2586" s="3">
        <v>49667.658780999998</v>
      </c>
      <c r="I2586" s="3">
        <v>296.13498900000002</v>
      </c>
      <c r="J2586">
        <v>3.7023E-2</v>
      </c>
      <c r="K2586" t="e">
        <f>VLOOKUP(A2586,Channel_xs_widths!$D$2:$E$279,2,FALSE)</f>
        <v>#N/A</v>
      </c>
      <c r="Q2586" s="5"/>
      <c r="R2586" s="3"/>
      <c r="U2586" s="16"/>
      <c r="V2586" s="2"/>
      <c r="W2586" s="5"/>
      <c r="AB2586" s="3"/>
      <c r="AC2586" s="2"/>
      <c r="AD2586" s="2"/>
    </row>
    <row r="2587" spans="1:30">
      <c r="A2587" s="5">
        <v>49611.798900000002</v>
      </c>
      <c r="B2587" s="3">
        <v>-1763.42688</v>
      </c>
      <c r="F2587" s="2">
        <v>-122.07098000000001</v>
      </c>
      <c r="G2587" s="2">
        <v>36.697789999999998</v>
      </c>
      <c r="H2587" s="3">
        <v>49689.933130999998</v>
      </c>
      <c r="I2587" s="3">
        <v>296.135108</v>
      </c>
      <c r="J2587">
        <v>3.9253000000000003E-2</v>
      </c>
      <c r="K2587" t="e">
        <f>VLOOKUP(A2587,Channel_xs_widths!$D$2:$E$279,2,FALSE)</f>
        <v>#N/A</v>
      </c>
      <c r="Q2587" s="5"/>
      <c r="R2587" s="3"/>
      <c r="U2587" s="16"/>
      <c r="V2587" s="2"/>
      <c r="W2587" s="5"/>
      <c r="AB2587" s="3"/>
      <c r="AC2587" s="2"/>
      <c r="AD2587" s="2"/>
    </row>
    <row r="2588" spans="1:30">
      <c r="A2588" s="5">
        <v>49645.1875</v>
      </c>
      <c r="B2588" s="3">
        <v>-1764.7870479999999</v>
      </c>
      <c r="F2588" s="2">
        <v>-122.071314</v>
      </c>
      <c r="G2588" s="2">
        <v>36.697924999999998</v>
      </c>
      <c r="H2588" s="3">
        <v>49723.349429000002</v>
      </c>
      <c r="I2588" s="3">
        <v>296.13530700000001</v>
      </c>
      <c r="J2588">
        <v>3.8170999999999997E-2</v>
      </c>
      <c r="K2588" t="e">
        <f>VLOOKUP(A2588,Channel_xs_widths!$D$2:$E$279,2,FALSE)</f>
        <v>#N/A</v>
      </c>
      <c r="Q2588" s="5"/>
      <c r="R2588" s="3"/>
      <c r="U2588" s="16"/>
      <c r="V2588" s="2"/>
      <c r="W2588" s="5"/>
      <c r="AB2588" s="3"/>
      <c r="AC2588" s="2"/>
      <c r="AD2588" s="2"/>
    </row>
    <row r="2589" spans="1:30">
      <c r="A2589" s="5">
        <v>49678.576099999998</v>
      </c>
      <c r="B2589" s="3">
        <v>-1765.9758300000001</v>
      </c>
      <c r="F2589" s="2">
        <v>-122.071648</v>
      </c>
      <c r="G2589" s="2">
        <v>36.698059999999998</v>
      </c>
      <c r="H2589" s="3">
        <v>49756.759142000003</v>
      </c>
      <c r="I2589" s="3">
        <v>296.13554599999998</v>
      </c>
      <c r="J2589">
        <v>3.4444000000000002E-2</v>
      </c>
      <c r="K2589" t="e">
        <f>VLOOKUP(A2589,Channel_xs_widths!$D$2:$E$279,2,FALSE)</f>
        <v>#N/A</v>
      </c>
      <c r="Q2589" s="5"/>
      <c r="R2589" s="3"/>
      <c r="U2589" s="16"/>
      <c r="V2589" s="2"/>
      <c r="W2589" s="5"/>
      <c r="AB2589" s="3"/>
      <c r="AC2589" s="2"/>
      <c r="AD2589" s="2"/>
    </row>
    <row r="2590" spans="1:30">
      <c r="A2590" s="5">
        <v>49700.835099999997</v>
      </c>
      <c r="B2590" s="3">
        <v>-1766.7037760000001</v>
      </c>
      <c r="F2590" s="2">
        <v>-122.071871</v>
      </c>
      <c r="G2590" s="2">
        <v>36.698151000000003</v>
      </c>
      <c r="H2590" s="3">
        <v>49779.030053000002</v>
      </c>
      <c r="I2590" s="3">
        <v>296.13574399999999</v>
      </c>
      <c r="J2590">
        <v>3.5763000000000003E-2</v>
      </c>
      <c r="K2590">
        <f>VLOOKUP(A2590,Channel_xs_widths!$D$2:$E$279,2,FALSE)</f>
        <v>642.77059913599999</v>
      </c>
      <c r="Q2590" s="5"/>
      <c r="R2590" s="3"/>
      <c r="U2590" s="16"/>
      <c r="V2590" s="2"/>
      <c r="W2590" s="5"/>
      <c r="AB2590" s="3"/>
      <c r="AC2590" s="2"/>
      <c r="AD2590" s="2"/>
    </row>
    <row r="2591" spans="1:30">
      <c r="A2591" s="5">
        <v>49711.088100000001</v>
      </c>
      <c r="B2591" s="3">
        <v>-1767.1385499999999</v>
      </c>
      <c r="F2591" s="2">
        <v>-122.07198200000001</v>
      </c>
      <c r="G2591" s="2">
        <v>36.698127999999997</v>
      </c>
      <c r="H2591" s="3">
        <v>49789.292214000001</v>
      </c>
      <c r="I2591" s="3">
        <v>255.33525700000001</v>
      </c>
      <c r="J2591">
        <v>4.3628E-2</v>
      </c>
      <c r="K2591" t="e">
        <f>VLOOKUP(A2591,Channel_xs_widths!$D$2:$E$279,2,FALSE)</f>
        <v>#N/A</v>
      </c>
      <c r="Q2591" s="5"/>
      <c r="R2591" s="3"/>
      <c r="U2591" s="16"/>
      <c r="V2591" s="2"/>
      <c r="W2591" s="5"/>
      <c r="AB2591" s="3"/>
      <c r="AC2591" s="2"/>
      <c r="AD2591" s="2"/>
    </row>
    <row r="2592" spans="1:30">
      <c r="A2592" s="5">
        <v>49741.846899999997</v>
      </c>
      <c r="B2592" s="3">
        <v>-1768.4930420000001</v>
      </c>
      <c r="F2592" s="2">
        <v>-122.072316</v>
      </c>
      <c r="G2592" s="2">
        <v>36.698059999999998</v>
      </c>
      <c r="H2592" s="3">
        <v>49820.080882000002</v>
      </c>
      <c r="I2592" s="3">
        <v>255.335399</v>
      </c>
      <c r="J2592">
        <v>4.0762E-2</v>
      </c>
      <c r="K2592" t="e">
        <f>VLOOKUP(A2592,Channel_xs_widths!$D$2:$E$279,2,FALSE)</f>
        <v>#N/A</v>
      </c>
      <c r="Q2592" s="5"/>
      <c r="R2592" s="3"/>
      <c r="U2592" s="16"/>
      <c r="V2592" s="2"/>
      <c r="W2592" s="5"/>
      <c r="AB2592" s="3"/>
      <c r="AC2592" s="2"/>
      <c r="AD2592" s="2"/>
    </row>
    <row r="2593" spans="1:30">
      <c r="A2593" s="5">
        <v>49772.605799999998</v>
      </c>
      <c r="B2593" s="3">
        <v>-1769.6461179999999</v>
      </c>
      <c r="F2593" s="2">
        <v>-122.07265</v>
      </c>
      <c r="G2593" s="2">
        <v>36.697992999999997</v>
      </c>
      <c r="H2593" s="3">
        <v>49850.861368999998</v>
      </c>
      <c r="I2593" s="3">
        <v>255.335612</v>
      </c>
      <c r="J2593">
        <v>3.9312E-2</v>
      </c>
      <c r="K2593" t="e">
        <f>VLOOKUP(A2593,Channel_xs_widths!$D$2:$E$279,2,FALSE)</f>
        <v>#N/A</v>
      </c>
      <c r="Q2593" s="5"/>
      <c r="R2593" s="3"/>
      <c r="U2593" s="16"/>
      <c r="V2593" s="2"/>
      <c r="W2593" s="5"/>
      <c r="AB2593" s="3"/>
      <c r="AC2593" s="2"/>
      <c r="AD2593" s="2"/>
    </row>
    <row r="2594" spans="1:30">
      <c r="A2594" s="5">
        <v>49782.858800000002</v>
      </c>
      <c r="B2594" s="3">
        <v>-1770.1053059999999</v>
      </c>
      <c r="F2594" s="2">
        <v>-122.072761</v>
      </c>
      <c r="G2594" s="2">
        <v>36.697969999999998</v>
      </c>
      <c r="H2594" s="3">
        <v>49861.124612</v>
      </c>
      <c r="I2594" s="3">
        <v>255.33575300000001</v>
      </c>
      <c r="J2594">
        <v>4.8350999999999998E-2</v>
      </c>
      <c r="K2594" t="e">
        <f>VLOOKUP(A2594,Channel_xs_widths!$D$2:$E$279,2,FALSE)</f>
        <v>#N/A</v>
      </c>
      <c r="Q2594" s="5"/>
      <c r="R2594" s="3"/>
      <c r="U2594" s="16"/>
      <c r="V2594" s="2"/>
      <c r="W2594" s="5"/>
      <c r="AB2594" s="3"/>
      <c r="AC2594" s="2"/>
      <c r="AD2594" s="2"/>
    </row>
    <row r="2595" spans="1:30">
      <c r="A2595" s="5">
        <v>49802.950100000002</v>
      </c>
      <c r="B2595" s="3">
        <v>-1771.1132990000001</v>
      </c>
      <c r="F2595" s="2">
        <v>-122.07298400000001</v>
      </c>
      <c r="G2595" s="2">
        <v>36.697944999999997</v>
      </c>
      <c r="H2595" s="3">
        <v>49881.241252</v>
      </c>
      <c r="I2595" s="3">
        <v>261.27188599999999</v>
      </c>
      <c r="J2595">
        <v>5.6118000000000001E-2</v>
      </c>
      <c r="K2595" t="e">
        <f>VLOOKUP(A2595,Channel_xs_widths!$D$2:$E$279,2,FALSE)</f>
        <v>#N/A</v>
      </c>
      <c r="Q2595" s="5"/>
      <c r="R2595" s="3"/>
      <c r="U2595" s="16"/>
      <c r="V2595" s="2"/>
      <c r="W2595" s="5"/>
      <c r="AB2595" s="3"/>
      <c r="AC2595" s="2"/>
      <c r="AD2595" s="2"/>
    </row>
    <row r="2596" spans="1:30">
      <c r="A2596" s="5">
        <v>49833.087200000002</v>
      </c>
      <c r="B2596" s="3">
        <v>-1772.924037</v>
      </c>
      <c r="F2596" s="2">
        <v>-122.073318</v>
      </c>
      <c r="G2596" s="2">
        <v>36.697906000000003</v>
      </c>
      <c r="H2596" s="3">
        <v>49911.432666000001</v>
      </c>
      <c r="I2596" s="3">
        <v>261.27205600000002</v>
      </c>
      <c r="J2596">
        <v>5.7098999999999997E-2</v>
      </c>
      <c r="K2596" t="e">
        <f>VLOOKUP(A2596,Channel_xs_widths!$D$2:$E$279,2,FALSE)</f>
        <v>#N/A</v>
      </c>
      <c r="Q2596" s="5"/>
      <c r="R2596" s="3"/>
      <c r="U2596" s="16"/>
      <c r="V2596" s="2"/>
      <c r="W2596" s="5"/>
      <c r="AB2596" s="3"/>
      <c r="AC2596" s="2"/>
      <c r="AD2596" s="2"/>
    </row>
    <row r="2597" spans="1:30">
      <c r="A2597" s="5">
        <v>49853.178599999999</v>
      </c>
      <c r="B2597" s="3">
        <v>-1773.9812830000001</v>
      </c>
      <c r="F2597" s="2">
        <v>-122.07353999999999</v>
      </c>
      <c r="G2597" s="2">
        <v>36.697879999999998</v>
      </c>
      <c r="H2597" s="3">
        <v>49931.551848000003</v>
      </c>
      <c r="I2597" s="3">
        <v>261.27222599999999</v>
      </c>
      <c r="J2597">
        <v>5.3737E-2</v>
      </c>
      <c r="K2597" t="e">
        <f>VLOOKUP(A2597,Channel_xs_widths!$D$2:$E$279,2,FALSE)</f>
        <v>#N/A</v>
      </c>
      <c r="Q2597" s="5"/>
      <c r="R2597" s="3"/>
      <c r="U2597" s="16"/>
      <c r="V2597" s="2"/>
      <c r="W2597" s="5"/>
      <c r="AB2597" s="3"/>
      <c r="AC2597" s="2"/>
      <c r="AD2597" s="2"/>
    </row>
    <row r="2598" spans="1:30">
      <c r="A2598" s="5">
        <v>49863.163699999997</v>
      </c>
      <c r="B2598" s="3">
        <v>-1774.5402610000001</v>
      </c>
      <c r="F2598" s="2">
        <v>-122.073652</v>
      </c>
      <c r="G2598" s="2">
        <v>36.697887999999999</v>
      </c>
      <c r="H2598" s="3">
        <v>49941.552573000001</v>
      </c>
      <c r="I2598" s="3">
        <v>274.66907300000003</v>
      </c>
      <c r="J2598">
        <v>5.3578000000000001E-2</v>
      </c>
      <c r="K2598" t="e">
        <f>VLOOKUP(A2598,Channel_xs_widths!$D$2:$E$279,2,FALSE)</f>
        <v>#N/A</v>
      </c>
      <c r="Q2598" s="5"/>
      <c r="R2598" s="3"/>
      <c r="U2598" s="16"/>
      <c r="V2598" s="2"/>
      <c r="W2598" s="5"/>
      <c r="AB2598" s="3"/>
      <c r="AC2598" s="2"/>
      <c r="AD2598" s="2"/>
    </row>
    <row r="2599" spans="1:30">
      <c r="A2599" s="5">
        <v>49893.118900000001</v>
      </c>
      <c r="B2599" s="3">
        <v>-1776.1212049999999</v>
      </c>
      <c r="F2599" s="2">
        <v>-122.07398499999999</v>
      </c>
      <c r="G2599" s="2">
        <v>36.697913</v>
      </c>
      <c r="H2599" s="3">
        <v>49971.549527000003</v>
      </c>
      <c r="I2599" s="3">
        <v>274.66920699999997</v>
      </c>
      <c r="J2599">
        <v>5.0195999999999998E-2</v>
      </c>
      <c r="K2599">
        <f>VLOOKUP(A2599,Channel_xs_widths!$D$2:$E$279,2,FALSE)</f>
        <v>680.44587434599998</v>
      </c>
      <c r="Q2599" s="5"/>
      <c r="R2599" s="3"/>
      <c r="U2599" s="16"/>
      <c r="V2599" s="2"/>
      <c r="W2599" s="5"/>
      <c r="AB2599" s="3"/>
      <c r="AC2599" s="2"/>
      <c r="AD2599" s="2"/>
    </row>
    <row r="2600" spans="1:30">
      <c r="A2600" s="5">
        <v>49923.074200000003</v>
      </c>
      <c r="B2600" s="3">
        <v>-1777.5475080000001</v>
      </c>
      <c r="F2600" s="2">
        <v>-122.074319</v>
      </c>
      <c r="G2600" s="2">
        <v>36.697937000000003</v>
      </c>
      <c r="H2600" s="3">
        <v>50001.538718000003</v>
      </c>
      <c r="I2600" s="3">
        <v>274.66940799999998</v>
      </c>
      <c r="J2600">
        <v>5.4960000000000002E-2</v>
      </c>
      <c r="K2600" t="e">
        <f>VLOOKUP(A2600,Channel_xs_widths!$D$2:$E$279,2,FALSE)</f>
        <v>#N/A</v>
      </c>
      <c r="Q2600" s="5"/>
      <c r="R2600" s="3"/>
      <c r="U2600" s="16"/>
      <c r="V2600" s="2"/>
      <c r="W2600" s="5"/>
      <c r="AB2600" s="3"/>
      <c r="AC2600" s="2"/>
      <c r="AD2600" s="2"/>
    </row>
    <row r="2601" spans="1:30">
      <c r="A2601" s="5">
        <v>49953.029399999999</v>
      </c>
      <c r="B2601" s="3">
        <v>-1779.4139070000001</v>
      </c>
      <c r="F2601" s="2">
        <v>-122.074653</v>
      </c>
      <c r="G2601" s="2">
        <v>36.697961999999997</v>
      </c>
      <c r="H2601" s="3">
        <v>50031.552047999998</v>
      </c>
      <c r="I2601" s="3">
        <v>274.66960899999998</v>
      </c>
      <c r="J2601">
        <v>6.3250000000000001E-2</v>
      </c>
      <c r="K2601" t="e">
        <f>VLOOKUP(A2601,Channel_xs_widths!$D$2:$E$279,2,FALSE)</f>
        <v>#N/A</v>
      </c>
      <c r="Q2601" s="5"/>
      <c r="R2601" s="3"/>
      <c r="U2601" s="16"/>
      <c r="V2601" s="2"/>
      <c r="W2601" s="5"/>
      <c r="AB2601" s="3"/>
      <c r="AC2601" s="2"/>
      <c r="AD2601" s="2"/>
    </row>
    <row r="2602" spans="1:30">
      <c r="A2602" s="5">
        <v>49963.014499999997</v>
      </c>
      <c r="B2602" s="3">
        <v>-1780.0737300000001</v>
      </c>
      <c r="F2602" s="2">
        <v>-122.074765</v>
      </c>
      <c r="G2602" s="2">
        <v>36.697969999999998</v>
      </c>
      <c r="H2602" s="3">
        <v>50041.558903999998</v>
      </c>
      <c r="I2602" s="3">
        <v>274.66974199999999</v>
      </c>
      <c r="J2602">
        <v>6.3557000000000002E-2</v>
      </c>
      <c r="K2602" t="e">
        <f>VLOOKUP(A2602,Channel_xs_widths!$D$2:$E$279,2,FALSE)</f>
        <v>#N/A</v>
      </c>
      <c r="Q2602" s="5"/>
      <c r="R2602" s="3"/>
      <c r="U2602" s="16"/>
      <c r="V2602" s="2"/>
      <c r="W2602" s="5"/>
      <c r="AB2602" s="3"/>
      <c r="AC2602" s="2"/>
      <c r="AD2602" s="2"/>
    </row>
    <row r="2603" spans="1:30">
      <c r="A2603" s="5">
        <v>49982.9018</v>
      </c>
      <c r="B2603" s="3">
        <v>-1781.3125</v>
      </c>
      <c r="F2603" s="2">
        <v>-122.07498699999999</v>
      </c>
      <c r="G2603" s="2">
        <v>36.697969999999998</v>
      </c>
      <c r="H2603" s="3">
        <v>50061.484693999999</v>
      </c>
      <c r="I2603" s="3">
        <v>269.44711799999999</v>
      </c>
      <c r="J2603">
        <v>5.3267000000000002E-2</v>
      </c>
      <c r="K2603" t="e">
        <f>VLOOKUP(A2603,Channel_xs_widths!$D$2:$E$279,2,FALSE)</f>
        <v>#N/A</v>
      </c>
      <c r="Q2603" s="5"/>
      <c r="R2603" s="3"/>
      <c r="U2603" s="16"/>
      <c r="V2603" s="2"/>
      <c r="W2603" s="5"/>
      <c r="AB2603" s="3"/>
      <c r="AC2603" s="2"/>
      <c r="AD2603" s="2"/>
    </row>
    <row r="2604" spans="1:30">
      <c r="A2604" s="5">
        <v>50012.732600000003</v>
      </c>
      <c r="B2604" s="3">
        <v>-1782.7220870000001</v>
      </c>
      <c r="F2604" s="2">
        <v>-122.075321</v>
      </c>
      <c r="G2604" s="2">
        <v>36.697969999999998</v>
      </c>
      <c r="H2604" s="3">
        <v>50091.348847000001</v>
      </c>
      <c r="I2604" s="3">
        <v>269.44728400000002</v>
      </c>
      <c r="J2604">
        <v>4.3248000000000002E-2</v>
      </c>
      <c r="K2604" t="e">
        <f>VLOOKUP(A2604,Channel_xs_widths!$D$2:$E$279,2,FALSE)</f>
        <v>#N/A</v>
      </c>
      <c r="Q2604" s="5"/>
      <c r="R2604" s="3"/>
      <c r="U2604" s="16"/>
      <c r="V2604" s="2"/>
      <c r="W2604" s="5"/>
      <c r="AB2604" s="3"/>
      <c r="AC2604" s="2"/>
      <c r="AD2604" s="2"/>
    </row>
    <row r="2605" spans="1:30">
      <c r="A2605" s="5">
        <v>50042.563499999997</v>
      </c>
      <c r="B2605" s="3">
        <v>-1783.8927409999999</v>
      </c>
      <c r="F2605" s="2">
        <v>-122.075655</v>
      </c>
      <c r="G2605" s="2">
        <v>36.697969999999998</v>
      </c>
      <c r="H2605" s="3">
        <v>50121.202674</v>
      </c>
      <c r="I2605" s="3">
        <v>269.44748299999998</v>
      </c>
      <c r="J2605">
        <v>3.9747999999999999E-2</v>
      </c>
      <c r="K2605" t="e">
        <f>VLOOKUP(A2605,Channel_xs_widths!$D$2:$E$279,2,FALSE)</f>
        <v>#N/A</v>
      </c>
      <c r="Q2605" s="5"/>
      <c r="R2605" s="3"/>
      <c r="U2605" s="16"/>
      <c r="V2605" s="2"/>
      <c r="W2605" s="5"/>
      <c r="AB2605" s="3"/>
      <c r="AC2605" s="2"/>
      <c r="AD2605" s="2"/>
    </row>
    <row r="2606" spans="1:30">
      <c r="A2606" s="5">
        <v>50072.394399999997</v>
      </c>
      <c r="B2606" s="3">
        <v>-1785.0935059999999</v>
      </c>
      <c r="F2606" s="2">
        <v>-122.07598900000001</v>
      </c>
      <c r="G2606" s="2">
        <v>36.697969999999998</v>
      </c>
      <c r="H2606" s="3">
        <v>50151.057695000003</v>
      </c>
      <c r="I2606" s="3">
        <v>269.44768299999998</v>
      </c>
      <c r="J2606">
        <v>3.8649999999999997E-2</v>
      </c>
      <c r="K2606" t="e">
        <f>VLOOKUP(A2606,Channel_xs_widths!$D$2:$E$279,2,FALSE)</f>
        <v>#N/A</v>
      </c>
      <c r="Q2606" s="5"/>
      <c r="R2606" s="3"/>
      <c r="U2606" s="16"/>
      <c r="V2606" s="2"/>
      <c r="W2606" s="5"/>
      <c r="AB2606" s="3"/>
      <c r="AC2606" s="2"/>
      <c r="AD2606" s="2"/>
    </row>
    <row r="2607" spans="1:30">
      <c r="A2607" s="5">
        <v>50082.338000000003</v>
      </c>
      <c r="B2607" s="3">
        <v>-1785.4300129999999</v>
      </c>
      <c r="F2607" s="2">
        <v>-122.0761</v>
      </c>
      <c r="G2607" s="2">
        <v>36.697969999999998</v>
      </c>
      <c r="H2607" s="3">
        <v>50161.007009000001</v>
      </c>
      <c r="I2607" s="3">
        <v>269.44781599999999</v>
      </c>
      <c r="J2607">
        <v>3.8994000000000001E-2</v>
      </c>
      <c r="K2607" t="e">
        <f>VLOOKUP(A2607,Channel_xs_widths!$D$2:$E$279,2,FALSE)</f>
        <v>#N/A</v>
      </c>
      <c r="Q2607" s="5"/>
      <c r="R2607" s="3"/>
      <c r="U2607" s="16"/>
      <c r="V2607" s="2"/>
      <c r="W2607" s="5"/>
      <c r="AB2607" s="3"/>
      <c r="AC2607" s="2"/>
      <c r="AD2607" s="2"/>
    </row>
    <row r="2608" spans="1:30">
      <c r="A2608" s="5">
        <v>50102.8439</v>
      </c>
      <c r="B2608" s="3">
        <v>-1786.280843</v>
      </c>
      <c r="F2608" s="2">
        <v>-122.076323</v>
      </c>
      <c r="G2608" s="2">
        <v>36.698014999999998</v>
      </c>
      <c r="H2608" s="3">
        <v>50181.530568000002</v>
      </c>
      <c r="I2608" s="3">
        <v>283.55798499999997</v>
      </c>
      <c r="J2608">
        <v>4.2832000000000002E-2</v>
      </c>
      <c r="K2608">
        <f>VLOOKUP(A2608,Channel_xs_widths!$D$2:$E$279,2,FALSE)</f>
        <v>701.02115733999995</v>
      </c>
      <c r="Q2608" s="5"/>
      <c r="R2608" s="3"/>
      <c r="U2608" s="16"/>
      <c r="V2608" s="2"/>
      <c r="W2608" s="5"/>
      <c r="AB2608" s="3"/>
      <c r="AC2608" s="2"/>
      <c r="AD2608" s="2"/>
    </row>
    <row r="2609" spans="1:30">
      <c r="A2609" s="5">
        <v>50123.349800000004</v>
      </c>
      <c r="B2609" s="3">
        <v>-1787.1866460000001</v>
      </c>
      <c r="F2609" s="2">
        <v>-122.07654599999999</v>
      </c>
      <c r="G2609" s="2">
        <v>36.698059999999998</v>
      </c>
      <c r="H2609" s="3">
        <v>50202.056468000002</v>
      </c>
      <c r="I2609" s="3">
        <v>283.55812500000002</v>
      </c>
      <c r="J2609">
        <v>3.9208E-2</v>
      </c>
      <c r="K2609" t="e">
        <f>VLOOKUP(A2609,Channel_xs_widths!$D$2:$E$279,2,FALSE)</f>
        <v>#N/A</v>
      </c>
      <c r="Q2609" s="5"/>
      <c r="R2609" s="3"/>
      <c r="U2609" s="16"/>
      <c r="V2609" s="2"/>
      <c r="W2609" s="5"/>
      <c r="AB2609" s="3"/>
      <c r="AC2609" s="2"/>
      <c r="AD2609" s="2"/>
    </row>
    <row r="2610" spans="1:30">
      <c r="A2610" s="5">
        <v>50133.602800000001</v>
      </c>
      <c r="B2610" s="3">
        <v>-1787.4868469999999</v>
      </c>
      <c r="F2610" s="2">
        <v>-122.076657</v>
      </c>
      <c r="G2610" s="2">
        <v>36.698082999999997</v>
      </c>
      <c r="H2610" s="3">
        <v>50212.313808999999</v>
      </c>
      <c r="I2610" s="3">
        <v>283.55822999999998</v>
      </c>
      <c r="J2610">
        <v>3.1551000000000003E-2</v>
      </c>
      <c r="K2610" t="e">
        <f>VLOOKUP(A2610,Channel_xs_widths!$D$2:$E$279,2,FALSE)</f>
        <v>#N/A</v>
      </c>
      <c r="Q2610" s="5"/>
      <c r="R2610" s="3"/>
      <c r="U2610" s="16"/>
      <c r="V2610" s="2"/>
      <c r="W2610" s="5"/>
      <c r="AB2610" s="3"/>
      <c r="AC2610" s="2"/>
      <c r="AD2610" s="2"/>
    </row>
    <row r="2611" spans="1:30">
      <c r="A2611" s="5">
        <v>50164.361599999997</v>
      </c>
      <c r="B2611" s="3">
        <v>-1788.480591</v>
      </c>
      <c r="F2611" s="2">
        <v>-122.07699100000001</v>
      </c>
      <c r="G2611" s="2">
        <v>36.698151000000003</v>
      </c>
      <c r="H2611" s="3">
        <v>50243.088682000001</v>
      </c>
      <c r="I2611" s="3">
        <v>283.55837100000002</v>
      </c>
      <c r="J2611">
        <v>3.1546999999999999E-2</v>
      </c>
      <c r="K2611" t="e">
        <f>VLOOKUP(A2611,Channel_xs_widths!$D$2:$E$279,2,FALSE)</f>
        <v>#N/A</v>
      </c>
      <c r="Q2611" s="5"/>
      <c r="R2611" s="3"/>
      <c r="U2611" s="16"/>
      <c r="V2611" s="2"/>
      <c r="W2611" s="5"/>
      <c r="AB2611" s="3"/>
      <c r="AC2611" s="2"/>
      <c r="AD2611" s="2"/>
    </row>
    <row r="2612" spans="1:30">
      <c r="A2612" s="5">
        <v>50195.1204</v>
      </c>
      <c r="B2612" s="3">
        <v>-1789.427531</v>
      </c>
      <c r="F2612" s="2">
        <v>-122.077325</v>
      </c>
      <c r="G2612" s="2">
        <v>36.698217999999997</v>
      </c>
      <c r="H2612" s="3">
        <v>50273.862050999996</v>
      </c>
      <c r="I2612" s="3">
        <v>283.558582</v>
      </c>
      <c r="J2612">
        <v>2.9373E-2</v>
      </c>
      <c r="K2612" t="e">
        <f>VLOOKUP(A2612,Channel_xs_widths!$D$2:$E$279,2,FALSE)</f>
        <v>#N/A</v>
      </c>
      <c r="Q2612" s="5"/>
      <c r="R2612" s="3"/>
      <c r="U2612" s="16"/>
      <c r="V2612" s="2"/>
      <c r="W2612" s="5"/>
      <c r="AB2612" s="3"/>
      <c r="AC2612" s="2"/>
      <c r="AD2612" s="2"/>
    </row>
    <row r="2613" spans="1:30">
      <c r="A2613" s="5">
        <v>50205.373299999999</v>
      </c>
      <c r="B2613" s="3">
        <v>-1789.685221</v>
      </c>
      <c r="F2613" s="2">
        <v>-122.07743600000001</v>
      </c>
      <c r="G2613" s="2">
        <v>36.698241000000003</v>
      </c>
      <c r="H2613" s="3">
        <v>50284.118215000002</v>
      </c>
      <c r="I2613" s="3">
        <v>283.55872199999999</v>
      </c>
      <c r="J2613">
        <v>2.4169E-2</v>
      </c>
      <c r="K2613" t="e">
        <f>VLOOKUP(A2613,Channel_xs_widths!$D$2:$E$279,2,FALSE)</f>
        <v>#N/A</v>
      </c>
      <c r="Q2613" s="5"/>
      <c r="R2613" s="3"/>
      <c r="U2613" s="16"/>
      <c r="V2613" s="2"/>
      <c r="W2613" s="5"/>
      <c r="AB2613" s="3"/>
      <c r="AC2613" s="2"/>
      <c r="AD2613" s="2"/>
    </row>
    <row r="2614" spans="1:30">
      <c r="A2614" s="5">
        <v>50225.537799999998</v>
      </c>
      <c r="B2614" s="3">
        <v>-1790.162693</v>
      </c>
      <c r="F2614" s="2">
        <v>-122.077659</v>
      </c>
      <c r="G2614" s="2">
        <v>36.698270999999998</v>
      </c>
      <c r="H2614" s="3">
        <v>50304.288344000001</v>
      </c>
      <c r="I2614" s="3">
        <v>278.96195399999999</v>
      </c>
      <c r="J2614">
        <v>3.1001999999999998E-2</v>
      </c>
      <c r="K2614" t="e">
        <f>VLOOKUP(A2614,Channel_xs_widths!$D$2:$E$279,2,FALSE)</f>
        <v>#N/A</v>
      </c>
      <c r="Q2614" s="5"/>
      <c r="R2614" s="3"/>
      <c r="U2614" s="16"/>
      <c r="V2614" s="2"/>
      <c r="W2614" s="5"/>
      <c r="AB2614" s="3"/>
      <c r="AC2614" s="2"/>
      <c r="AD2614" s="2"/>
    </row>
    <row r="2615" spans="1:30">
      <c r="A2615" s="5">
        <v>50255.784500000002</v>
      </c>
      <c r="B2615" s="3">
        <v>-1791.248047</v>
      </c>
      <c r="F2615" s="2">
        <v>-122.07799300000001</v>
      </c>
      <c r="G2615" s="2">
        <v>36.698315999999998</v>
      </c>
      <c r="H2615" s="3">
        <v>50334.554510000002</v>
      </c>
      <c r="I2615" s="3">
        <v>278.96212400000002</v>
      </c>
      <c r="J2615">
        <v>4.1464000000000001E-2</v>
      </c>
      <c r="K2615" t="e">
        <f>VLOOKUP(A2615,Channel_xs_widths!$D$2:$E$279,2,FALSE)</f>
        <v>#N/A</v>
      </c>
      <c r="Q2615" s="5"/>
      <c r="R2615" s="3"/>
      <c r="U2615" s="16"/>
      <c r="V2615" s="2"/>
      <c r="W2615" s="5"/>
      <c r="AB2615" s="3"/>
      <c r="AC2615" s="2"/>
      <c r="AD2615" s="2"/>
    </row>
    <row r="2616" spans="1:30">
      <c r="A2616" s="5">
        <v>50265.866699999999</v>
      </c>
      <c r="B2616" s="3">
        <v>-1791.8348800000001</v>
      </c>
      <c r="F2616" s="2">
        <v>-122.078104</v>
      </c>
      <c r="G2616" s="2">
        <v>36.698331000000003</v>
      </c>
      <c r="H2616" s="3">
        <v>50344.653803000001</v>
      </c>
      <c r="I2616" s="3">
        <v>278.96226000000001</v>
      </c>
      <c r="J2616">
        <v>5.5183000000000003E-2</v>
      </c>
      <c r="K2616" t="e">
        <f>VLOOKUP(A2616,Channel_xs_widths!$D$2:$E$279,2,FALSE)</f>
        <v>#N/A</v>
      </c>
      <c r="Q2616" s="5"/>
      <c r="R2616" s="3"/>
      <c r="U2616" s="16"/>
      <c r="V2616" s="2"/>
      <c r="W2616" s="5"/>
      <c r="AB2616" s="3"/>
      <c r="AC2616" s="2"/>
      <c r="AD2616" s="2"/>
    </row>
    <row r="2617" spans="1:30">
      <c r="A2617" s="5">
        <v>50286.031199999998</v>
      </c>
      <c r="B2617" s="3">
        <v>-1792.9171409999999</v>
      </c>
      <c r="F2617" s="2">
        <v>-122.078326</v>
      </c>
      <c r="G2617" s="2">
        <v>36.698360999999998</v>
      </c>
      <c r="H2617" s="3">
        <v>50364.847276</v>
      </c>
      <c r="I2617" s="3">
        <v>278.96236299999998</v>
      </c>
      <c r="J2617">
        <v>5.883E-2</v>
      </c>
      <c r="K2617">
        <f>VLOOKUP(A2617,Channel_xs_widths!$D$2:$E$279,2,FALSE)</f>
        <v>761.98279315100001</v>
      </c>
      <c r="Q2617" s="5"/>
      <c r="R2617" s="3"/>
      <c r="U2617" s="16"/>
      <c r="V2617" s="2"/>
      <c r="W2617" s="5"/>
      <c r="AB2617" s="3"/>
      <c r="AC2617" s="2"/>
      <c r="AD2617" s="2"/>
    </row>
    <row r="2618" spans="1:30">
      <c r="A2618" s="5">
        <v>50316.277800000003</v>
      </c>
      <c r="B2618" s="3">
        <v>-1794.800571</v>
      </c>
      <c r="F2618" s="2">
        <v>-122.07866</v>
      </c>
      <c r="G2618" s="2">
        <v>36.698405999999999</v>
      </c>
      <c r="H2618" s="3">
        <v>50395.152520000003</v>
      </c>
      <c r="I2618" s="3">
        <v>278.96253300000001</v>
      </c>
      <c r="J2618">
        <v>5.9090999999999998E-2</v>
      </c>
      <c r="K2618" t="e">
        <f>VLOOKUP(A2618,Channel_xs_widths!$D$2:$E$279,2,FALSE)</f>
        <v>#N/A</v>
      </c>
      <c r="Q2618" s="5"/>
      <c r="R2618" s="3"/>
      <c r="U2618" s="16"/>
      <c r="V2618" s="2"/>
      <c r="W2618" s="5"/>
      <c r="AB2618" s="3"/>
      <c r="AC2618" s="2"/>
      <c r="AD2618" s="2"/>
    </row>
    <row r="2619" spans="1:30">
      <c r="A2619" s="5">
        <v>50346.5245</v>
      </c>
      <c r="B2619" s="3">
        <v>-1796.4917399999999</v>
      </c>
      <c r="F2619" s="2">
        <v>-122.07899399999999</v>
      </c>
      <c r="G2619" s="2">
        <v>36.698450999999999</v>
      </c>
      <c r="H2619" s="3">
        <v>50425.446404000002</v>
      </c>
      <c r="I2619" s="3">
        <v>278.962738</v>
      </c>
      <c r="J2619">
        <v>4.5164999999999997E-2</v>
      </c>
      <c r="K2619" t="e">
        <f>VLOOKUP(A2619,Channel_xs_widths!$D$2:$E$279,2,FALSE)</f>
        <v>#N/A</v>
      </c>
      <c r="Q2619" s="5"/>
      <c r="R2619" s="3"/>
      <c r="U2619" s="16"/>
      <c r="V2619" s="2"/>
      <c r="W2619" s="5"/>
      <c r="AB2619" s="3"/>
      <c r="AC2619" s="2"/>
      <c r="AD2619" s="2"/>
    </row>
    <row r="2620" spans="1:30">
      <c r="A2620" s="5">
        <v>50376.771099999998</v>
      </c>
      <c r="B2620" s="3">
        <v>-1797.532749</v>
      </c>
      <c r="F2620" s="2">
        <v>-122.079328</v>
      </c>
      <c r="G2620" s="2">
        <v>36.698495999999999</v>
      </c>
      <c r="H2620" s="3">
        <v>50455.710936000003</v>
      </c>
      <c r="I2620" s="3">
        <v>278.962942</v>
      </c>
      <c r="J2620">
        <v>3.0449E-2</v>
      </c>
      <c r="K2620" t="e">
        <f>VLOOKUP(A2620,Channel_xs_widths!$D$2:$E$279,2,FALSE)</f>
        <v>#N/A</v>
      </c>
      <c r="Q2620" s="5"/>
      <c r="R2620" s="3"/>
      <c r="U2620" s="16"/>
      <c r="V2620" s="2"/>
      <c r="W2620" s="5"/>
      <c r="AB2620" s="3"/>
      <c r="AC2620" s="2"/>
      <c r="AD2620" s="2"/>
    </row>
    <row r="2621" spans="1:30">
      <c r="A2621" s="5">
        <v>50386.853300000002</v>
      </c>
      <c r="B2621" s="3">
        <v>-1797.7197269999999</v>
      </c>
      <c r="F2621" s="2">
        <v>-122.07944000000001</v>
      </c>
      <c r="G2621" s="2">
        <v>36.698511000000003</v>
      </c>
      <c r="H2621" s="3">
        <v>50465.794872999999</v>
      </c>
      <c r="I2621" s="3">
        <v>278.96307899999999</v>
      </c>
      <c r="J2621">
        <v>2.2280000000000001E-2</v>
      </c>
      <c r="K2621" t="e">
        <f>VLOOKUP(A2621,Channel_xs_widths!$D$2:$E$279,2,FALSE)</f>
        <v>#N/A</v>
      </c>
      <c r="Q2621" s="5"/>
      <c r="R2621" s="3"/>
      <c r="U2621" s="16"/>
      <c r="V2621" s="2"/>
      <c r="W2621" s="5"/>
      <c r="AB2621" s="3"/>
      <c r="AC2621" s="2"/>
      <c r="AD2621" s="2"/>
    </row>
    <row r="2622" spans="1:30">
      <c r="A2622" s="5">
        <v>50406.799800000001</v>
      </c>
      <c r="B2622" s="3">
        <v>-1798.2018009999999</v>
      </c>
      <c r="F2622" s="2">
        <v>-122.079662</v>
      </c>
      <c r="G2622" s="2">
        <v>36.698497000000003</v>
      </c>
      <c r="H2622" s="3">
        <v>50485.747186000001</v>
      </c>
      <c r="I2622" s="3">
        <v>265.02717000000001</v>
      </c>
      <c r="J2622">
        <v>2.5736999999999999E-2</v>
      </c>
      <c r="K2622" t="e">
        <f>VLOOKUP(A2622,Channel_xs_widths!$D$2:$E$279,2,FALSE)</f>
        <v>#N/A</v>
      </c>
      <c r="Q2622" s="5"/>
      <c r="R2622" s="3"/>
      <c r="U2622" s="16"/>
      <c r="V2622" s="2"/>
      <c r="W2622" s="5"/>
      <c r="AB2622" s="3"/>
      <c r="AC2622" s="2"/>
      <c r="AD2622" s="2"/>
    </row>
    <row r="2623" spans="1:30">
      <c r="A2623" s="5">
        <v>50436.719499999999</v>
      </c>
      <c r="B2623" s="3">
        <v>-1799.003136</v>
      </c>
      <c r="F2623" s="2">
        <v>-122.07999599999999</v>
      </c>
      <c r="G2623" s="2">
        <v>36.698475999999999</v>
      </c>
      <c r="H2623" s="3">
        <v>50515.677651999998</v>
      </c>
      <c r="I2623" s="3">
        <v>265.02733699999999</v>
      </c>
      <c r="J2623">
        <v>2.5964000000000001E-2</v>
      </c>
      <c r="K2623" t="e">
        <f>VLOOKUP(A2623,Channel_xs_widths!$D$2:$E$279,2,FALSE)</f>
        <v>#N/A</v>
      </c>
      <c r="Q2623" s="5"/>
      <c r="R2623" s="3"/>
      <c r="U2623" s="16"/>
      <c r="V2623" s="2"/>
      <c r="W2623" s="5"/>
      <c r="AB2623" s="3"/>
      <c r="AC2623" s="2"/>
      <c r="AD2623" s="2"/>
    </row>
    <row r="2624" spans="1:30">
      <c r="A2624" s="5">
        <v>50466.639300000003</v>
      </c>
      <c r="B2624" s="3">
        <v>-1799.7554459999999</v>
      </c>
      <c r="F2624" s="2">
        <v>-122.08033</v>
      </c>
      <c r="G2624" s="2">
        <v>36.698456</v>
      </c>
      <c r="H2624" s="3">
        <v>50545.606851999997</v>
      </c>
      <c r="I2624" s="3">
        <v>265.02753799999999</v>
      </c>
      <c r="J2624">
        <v>3.1795999999999998E-2</v>
      </c>
      <c r="K2624" t="e">
        <f>VLOOKUP(A2624,Channel_xs_widths!$D$2:$E$279,2,FALSE)</f>
        <v>#N/A</v>
      </c>
      <c r="Q2624" s="5"/>
      <c r="R2624" s="3"/>
      <c r="U2624" s="16"/>
      <c r="V2624" s="2"/>
      <c r="W2624" s="5"/>
      <c r="AB2624" s="3"/>
      <c r="AC2624" s="2"/>
      <c r="AD2624" s="2"/>
    </row>
    <row r="2625" spans="1:30">
      <c r="A2625" s="5">
        <v>50496.559000000001</v>
      </c>
      <c r="B2625" s="3">
        <v>-1800.9058090000001</v>
      </c>
      <c r="F2625" s="2">
        <v>-122.080664</v>
      </c>
      <c r="G2625" s="2">
        <v>36.698435000000003</v>
      </c>
      <c r="H2625" s="3">
        <v>50575.548708000002</v>
      </c>
      <c r="I2625" s="3">
        <v>265.027739</v>
      </c>
      <c r="J2625">
        <v>4.1418000000000003E-2</v>
      </c>
      <c r="K2625">
        <f>VLOOKUP(A2625,Channel_xs_widths!$D$2:$E$279,2,FALSE)</f>
        <v>784.21833727600006</v>
      </c>
      <c r="Q2625" s="5"/>
      <c r="R2625" s="3"/>
      <c r="U2625" s="16"/>
      <c r="V2625" s="2"/>
      <c r="W2625" s="5"/>
      <c r="AB2625" s="3"/>
      <c r="AC2625" s="2"/>
      <c r="AD2625" s="2"/>
    </row>
    <row r="2626" spans="1:30">
      <c r="A2626" s="5">
        <v>50516.505499999999</v>
      </c>
      <c r="B2626" s="3">
        <v>-1801.8208010000001</v>
      </c>
      <c r="F2626" s="2">
        <v>-122.080887</v>
      </c>
      <c r="G2626" s="2">
        <v>36.698421000000003</v>
      </c>
      <c r="H2626" s="3">
        <v>50595.516187000001</v>
      </c>
      <c r="I2626" s="3">
        <v>265.02790700000003</v>
      </c>
      <c r="J2626">
        <v>4.5477999999999998E-2</v>
      </c>
      <c r="K2626" t="e">
        <f>VLOOKUP(A2626,Channel_xs_widths!$D$2:$E$279,2,FALSE)</f>
        <v>#N/A</v>
      </c>
      <c r="Q2626" s="5"/>
      <c r="R2626" s="3"/>
      <c r="U2626" s="16"/>
      <c r="V2626" s="2"/>
      <c r="W2626" s="5"/>
      <c r="AB2626" s="3"/>
      <c r="AC2626" s="2"/>
      <c r="AD2626" s="2"/>
    </row>
    <row r="2627" spans="1:30">
      <c r="A2627" s="5">
        <v>50527.092900000003</v>
      </c>
      <c r="B2627" s="3">
        <v>-1802.2944219999999</v>
      </c>
      <c r="F2627" s="2">
        <v>-122.08099799999999</v>
      </c>
      <c r="G2627" s="2">
        <v>36.698453999999998</v>
      </c>
      <c r="H2627" s="3">
        <v>50606.114139999998</v>
      </c>
      <c r="I2627" s="3">
        <v>289.53468900000001</v>
      </c>
      <c r="J2627">
        <v>4.5107000000000001E-2</v>
      </c>
      <c r="K2627" t="e">
        <f>VLOOKUP(A2627,Channel_xs_widths!$D$2:$E$279,2,FALSE)</f>
        <v>#N/A</v>
      </c>
      <c r="Q2627" s="5"/>
      <c r="R2627" s="3"/>
      <c r="U2627" s="16"/>
      <c r="V2627" s="2"/>
      <c r="W2627" s="5"/>
      <c r="AB2627" s="3"/>
      <c r="AC2627" s="2"/>
      <c r="AD2627" s="2"/>
    </row>
    <row r="2628" spans="1:30">
      <c r="A2628" s="5">
        <v>50558.854899999998</v>
      </c>
      <c r="B2628" s="3">
        <v>-1803.7310460000001</v>
      </c>
      <c r="F2628" s="2">
        <v>-122.081332</v>
      </c>
      <c r="G2628" s="2">
        <v>36.698551999999999</v>
      </c>
      <c r="H2628" s="3">
        <v>50637.908682000001</v>
      </c>
      <c r="I2628" s="3">
        <v>289.53483699999998</v>
      </c>
      <c r="J2628">
        <v>4.5547999999999998E-2</v>
      </c>
      <c r="K2628" t="e">
        <f>VLOOKUP(A2628,Channel_xs_widths!$D$2:$E$279,2,FALSE)</f>
        <v>#N/A</v>
      </c>
      <c r="Q2628" s="5"/>
      <c r="R2628" s="3"/>
      <c r="U2628" s="16"/>
      <c r="V2628" s="2"/>
      <c r="W2628" s="5"/>
      <c r="AB2628" s="3"/>
      <c r="AC2628" s="2"/>
      <c r="AD2628" s="2"/>
    </row>
    <row r="2629" spans="1:30">
      <c r="A2629" s="5">
        <v>50574.735999999997</v>
      </c>
      <c r="B2629" s="3">
        <v>-1804.4644780000001</v>
      </c>
      <c r="F2629" s="2">
        <v>-122.08149899999999</v>
      </c>
      <c r="G2629" s="2">
        <v>36.698600999999996</v>
      </c>
      <c r="H2629" s="3">
        <v>50653.806628999999</v>
      </c>
      <c r="I2629" s="3">
        <v>289.53500300000002</v>
      </c>
      <c r="J2629">
        <v>3.9969999999999999E-2</v>
      </c>
      <c r="K2629" t="e">
        <f>VLOOKUP(A2629,Channel_xs_widths!$D$2:$E$279,2,FALSE)</f>
        <v>#N/A</v>
      </c>
      <c r="Q2629" s="5"/>
      <c r="R2629" s="3"/>
      <c r="U2629" s="16"/>
      <c r="V2629" s="2"/>
      <c r="W2629" s="5"/>
      <c r="AB2629" s="3"/>
      <c r="AC2629" s="2"/>
      <c r="AD2629" s="2"/>
    </row>
    <row r="2630" spans="1:30">
      <c r="A2630" s="5">
        <v>50590.616999999998</v>
      </c>
      <c r="B2630" s="3">
        <v>-1805.000577</v>
      </c>
      <c r="F2630" s="2">
        <v>-122.081666</v>
      </c>
      <c r="G2630" s="2">
        <v>36.698650000000001</v>
      </c>
      <c r="H2630" s="3">
        <v>50669.696686000003</v>
      </c>
      <c r="I2630" s="3">
        <v>289.53511500000002</v>
      </c>
      <c r="J2630">
        <v>2.9491E-2</v>
      </c>
      <c r="K2630" t="e">
        <f>VLOOKUP(A2630,Channel_xs_widths!$D$2:$E$279,2,FALSE)</f>
        <v>#N/A</v>
      </c>
      <c r="Q2630" s="5"/>
      <c r="R2630" s="3"/>
      <c r="U2630" s="16"/>
      <c r="V2630" s="2"/>
      <c r="W2630" s="5"/>
      <c r="AB2630" s="3"/>
      <c r="AC2630" s="2"/>
      <c r="AD2630" s="2"/>
    </row>
    <row r="2631" spans="1:30">
      <c r="A2631" s="5">
        <v>50622.379000000001</v>
      </c>
      <c r="B2631" s="3">
        <v>-1805.8695290000001</v>
      </c>
      <c r="F2631" s="2">
        <v>-122.08199999999999</v>
      </c>
      <c r="G2631" s="2">
        <v>36.698748999999999</v>
      </c>
      <c r="H2631" s="3">
        <v>50701.470565000003</v>
      </c>
      <c r="I2631" s="3">
        <v>289.535281</v>
      </c>
      <c r="J2631">
        <v>2.8254000000000001E-2</v>
      </c>
      <c r="K2631" t="e">
        <f>VLOOKUP(A2631,Channel_xs_widths!$D$2:$E$279,2,FALSE)</f>
        <v>#N/A</v>
      </c>
      <c r="Q2631" s="5"/>
      <c r="R2631" s="3"/>
      <c r="U2631" s="16"/>
      <c r="V2631" s="2"/>
      <c r="W2631" s="5"/>
      <c r="AB2631" s="3"/>
      <c r="AC2631" s="2"/>
      <c r="AD2631" s="2"/>
    </row>
    <row r="2632" spans="1:30">
      <c r="A2632" s="5">
        <v>50632.9663</v>
      </c>
      <c r="B2632" s="3">
        <v>-1806.197103</v>
      </c>
      <c r="F2632" s="2">
        <v>-122.082111</v>
      </c>
      <c r="G2632" s="2">
        <v>36.698780999999997</v>
      </c>
      <c r="H2632" s="3">
        <v>50712.062954000001</v>
      </c>
      <c r="I2632" s="3">
        <v>289.53542900000002</v>
      </c>
      <c r="J2632">
        <v>2.8129999999999999E-2</v>
      </c>
      <c r="K2632" t="e">
        <f>VLOOKUP(A2632,Channel_xs_widths!$D$2:$E$279,2,FALSE)</f>
        <v>#N/A</v>
      </c>
      <c r="Q2632" s="5"/>
      <c r="R2632" s="3"/>
      <c r="U2632" s="16"/>
      <c r="V2632" s="2"/>
      <c r="W2632" s="5"/>
      <c r="AB2632" s="3"/>
      <c r="AC2632" s="2"/>
      <c r="AD2632" s="2"/>
    </row>
    <row r="2633" spans="1:30">
      <c r="A2633" s="5">
        <v>50653.811900000001</v>
      </c>
      <c r="B2633" s="3">
        <v>-1806.7537540000001</v>
      </c>
      <c r="F2633" s="2">
        <v>-122.082334</v>
      </c>
      <c r="G2633" s="2">
        <v>36.698838000000002</v>
      </c>
      <c r="H2633" s="3">
        <v>50732.916017000003</v>
      </c>
      <c r="I2633" s="3">
        <v>286.89500900000002</v>
      </c>
      <c r="J2633">
        <v>3.1108E-2</v>
      </c>
      <c r="K2633" t="e">
        <f>VLOOKUP(A2633,Channel_xs_widths!$D$2:$E$279,2,FALSE)</f>
        <v>#N/A</v>
      </c>
      <c r="Q2633" s="5"/>
      <c r="R2633" s="3"/>
      <c r="U2633" s="16"/>
      <c r="V2633" s="2"/>
      <c r="W2633" s="5"/>
      <c r="AB2633" s="3"/>
      <c r="AC2633" s="2"/>
      <c r="AD2633" s="2"/>
    </row>
    <row r="2634" spans="1:30">
      <c r="A2634" s="5">
        <v>50666.319300000003</v>
      </c>
      <c r="B2634" s="3">
        <v>-1807.2346439999999</v>
      </c>
      <c r="F2634" s="2">
        <v>-122.08246699999999</v>
      </c>
      <c r="G2634" s="2">
        <v>36.698870999999997</v>
      </c>
      <c r="H2634" s="3">
        <v>50745.432631000003</v>
      </c>
      <c r="I2634" s="3">
        <v>286.89512500000001</v>
      </c>
      <c r="J2634">
        <v>3.5312000000000003E-2</v>
      </c>
      <c r="K2634" t="e">
        <f>VLOOKUP(A2634,Channel_xs_widths!$D$2:$E$279,2,FALSE)</f>
        <v>#N/A</v>
      </c>
      <c r="Q2634" s="5"/>
      <c r="R2634" s="3"/>
      <c r="U2634" s="16"/>
      <c r="V2634" s="2"/>
      <c r="W2634" s="5"/>
      <c r="AB2634" s="3"/>
      <c r="AC2634" s="2"/>
      <c r="AD2634" s="2"/>
    </row>
    <row r="2635" spans="1:30">
      <c r="A2635" s="5">
        <v>50685.080300000001</v>
      </c>
      <c r="B2635" s="3">
        <v>-1807.8579030000001</v>
      </c>
      <c r="F2635" s="2">
        <v>-122.082667</v>
      </c>
      <c r="G2635" s="2">
        <v>36.698922000000003</v>
      </c>
      <c r="H2635" s="3">
        <v>50764.204030000001</v>
      </c>
      <c r="I2635" s="3">
        <v>286.89523300000002</v>
      </c>
      <c r="J2635">
        <v>4.4672999999999997E-2</v>
      </c>
      <c r="K2635">
        <f>VLOOKUP(A2635,Channel_xs_widths!$D$2:$E$279,2,FALSE)</f>
        <v>770.084372196</v>
      </c>
      <c r="Q2635" s="5"/>
      <c r="R2635" s="3"/>
      <c r="U2635" s="16"/>
      <c r="V2635" s="2"/>
      <c r="W2635" s="5"/>
      <c r="AB2635" s="3"/>
      <c r="AC2635" s="2"/>
      <c r="AD2635" s="2"/>
    </row>
    <row r="2636" spans="1:30">
      <c r="A2636" s="5">
        <v>50716.348700000002</v>
      </c>
      <c r="B2636" s="3">
        <v>-1809.4696039999999</v>
      </c>
      <c r="F2636" s="2">
        <v>-122.083001</v>
      </c>
      <c r="G2636" s="2">
        <v>36.699007000000002</v>
      </c>
      <c r="H2636" s="3">
        <v>50795.513928</v>
      </c>
      <c r="I2636" s="3">
        <v>286.89540699999998</v>
      </c>
      <c r="J2636">
        <v>3.9789999999999999E-2</v>
      </c>
      <c r="K2636" t="e">
        <f>VLOOKUP(A2636,Channel_xs_widths!$D$2:$E$279,2,FALSE)</f>
        <v>#N/A</v>
      </c>
      <c r="Q2636" s="5"/>
      <c r="R2636" s="3"/>
      <c r="U2636" s="16"/>
      <c r="V2636" s="2"/>
      <c r="W2636" s="5"/>
      <c r="AB2636" s="3"/>
      <c r="AC2636" s="2"/>
      <c r="AD2636" s="2"/>
    </row>
    <row r="2637" spans="1:30">
      <c r="A2637" s="5">
        <v>50747.617100000003</v>
      </c>
      <c r="B2637" s="3">
        <v>-1810.346245</v>
      </c>
      <c r="F2637" s="2">
        <v>-122.08333500000001</v>
      </c>
      <c r="G2637" s="2">
        <v>36.699091000000003</v>
      </c>
      <c r="H2637" s="3">
        <v>50826.794569999998</v>
      </c>
      <c r="I2637" s="3">
        <v>286.895623</v>
      </c>
      <c r="J2637">
        <v>1.9307999999999999E-2</v>
      </c>
      <c r="K2637" t="e">
        <f>VLOOKUP(A2637,Channel_xs_widths!$D$2:$E$279,2,FALSE)</f>
        <v>#N/A</v>
      </c>
      <c r="Q2637" s="5"/>
      <c r="R2637" s="3"/>
      <c r="U2637" s="16"/>
      <c r="V2637" s="2"/>
      <c r="W2637" s="5"/>
      <c r="AB2637" s="3"/>
      <c r="AC2637" s="2"/>
      <c r="AD2637" s="2"/>
    </row>
    <row r="2638" spans="1:30">
      <c r="A2638" s="5">
        <v>50766.378100000002</v>
      </c>
      <c r="B2638" s="3">
        <v>-1810.435596</v>
      </c>
      <c r="F2638" s="2">
        <v>-122.083536</v>
      </c>
      <c r="G2638" s="2">
        <v>36.699142000000002</v>
      </c>
      <c r="H2638" s="3">
        <v>50845.555780000002</v>
      </c>
      <c r="I2638" s="3">
        <v>286.89579700000002</v>
      </c>
      <c r="J2638">
        <v>4.535E-3</v>
      </c>
      <c r="K2638" t="e">
        <f>VLOOKUP(A2638,Channel_xs_widths!$D$2:$E$279,2,FALSE)</f>
        <v>#N/A</v>
      </c>
      <c r="Q2638" s="5"/>
      <c r="R2638" s="3"/>
      <c r="U2638" s="16"/>
      <c r="V2638" s="2"/>
      <c r="W2638" s="5"/>
      <c r="AB2638" s="3"/>
      <c r="AC2638" s="2"/>
      <c r="AD2638" s="2"/>
    </row>
    <row r="2639" spans="1:30">
      <c r="A2639" s="5">
        <v>50778.885399999999</v>
      </c>
      <c r="B2639" s="3">
        <v>-1810.4880370000001</v>
      </c>
      <c r="F2639" s="2">
        <v>-122.083669</v>
      </c>
      <c r="G2639" s="2">
        <v>36.699176000000001</v>
      </c>
      <c r="H2639" s="3">
        <v>50858.063215000002</v>
      </c>
      <c r="I2639" s="3">
        <v>286.89590500000003</v>
      </c>
      <c r="J2639">
        <v>2.2582999999999999E-2</v>
      </c>
      <c r="K2639" t="e">
        <f>VLOOKUP(A2639,Channel_xs_widths!$D$2:$E$279,2,FALSE)</f>
        <v>#N/A</v>
      </c>
      <c r="Q2639" s="5"/>
      <c r="R2639" s="3"/>
      <c r="U2639" s="16"/>
      <c r="V2639" s="2"/>
      <c r="W2639" s="5"/>
      <c r="AB2639" s="3"/>
      <c r="AC2639" s="2"/>
      <c r="AD2639" s="2"/>
    </row>
    <row r="2640" spans="1:30">
      <c r="A2640" s="5">
        <v>50799.730900000002</v>
      </c>
      <c r="B2640" s="3">
        <v>-1811.1888019999999</v>
      </c>
      <c r="F2640" s="2">
        <v>-122.08389200000001</v>
      </c>
      <c r="G2640" s="2">
        <v>36.699232000000002</v>
      </c>
      <c r="H2640" s="3">
        <v>50878.92052</v>
      </c>
      <c r="I2640" s="3">
        <v>286.89602000000002</v>
      </c>
      <c r="J2640">
        <v>3.3314999999999997E-2</v>
      </c>
      <c r="K2640" t="e">
        <f>VLOOKUP(A2640,Channel_xs_widths!$D$2:$E$279,2,FALSE)</f>
        <v>#N/A</v>
      </c>
      <c r="Q2640" s="5"/>
      <c r="R2640" s="3"/>
      <c r="U2640" s="16"/>
      <c r="V2640" s="2"/>
      <c r="W2640" s="5"/>
      <c r="AB2640" s="3"/>
      <c r="AC2640" s="2"/>
      <c r="AD2640" s="2"/>
    </row>
    <row r="2641" spans="1:30">
      <c r="A2641" s="5">
        <v>50809.813000000002</v>
      </c>
      <c r="B2641" s="3">
        <v>-1811.518399</v>
      </c>
      <c r="F2641" s="2">
        <v>-122.084003</v>
      </c>
      <c r="G2641" s="2">
        <v>36.699216999999997</v>
      </c>
      <c r="H2641" s="3">
        <v>50889.008009999998</v>
      </c>
      <c r="I2641" s="3">
        <v>259.93916200000001</v>
      </c>
      <c r="J2641">
        <v>4.3343E-2</v>
      </c>
      <c r="K2641" t="e">
        <f>VLOOKUP(A2641,Channel_xs_widths!$D$2:$E$279,2,FALSE)</f>
        <v>#N/A</v>
      </c>
      <c r="Q2641" s="5"/>
      <c r="R2641" s="3"/>
      <c r="U2641" s="16"/>
      <c r="V2641" s="2"/>
      <c r="W2641" s="5"/>
      <c r="AB2641" s="3"/>
      <c r="AC2641" s="2"/>
      <c r="AD2641" s="2"/>
    </row>
    <row r="2642" spans="1:30">
      <c r="A2642" s="5">
        <v>50840.059399999998</v>
      </c>
      <c r="B2642" s="3">
        <v>-1812.9367540000001</v>
      </c>
      <c r="F2642" s="2">
        <v>-122.084337</v>
      </c>
      <c r="G2642" s="2">
        <v>36.699171999999997</v>
      </c>
      <c r="H2642" s="3">
        <v>50919.287569</v>
      </c>
      <c r="I2642" s="3">
        <v>259.93929900000001</v>
      </c>
      <c r="J2642">
        <v>3.5576000000000003E-2</v>
      </c>
      <c r="K2642" t="e">
        <f>VLOOKUP(A2642,Channel_xs_widths!$D$2:$E$279,2,FALSE)</f>
        <v>#N/A</v>
      </c>
      <c r="Q2642" s="5"/>
      <c r="R2642" s="3"/>
      <c r="U2642" s="16"/>
      <c r="V2642" s="2"/>
      <c r="W2642" s="5"/>
      <c r="AB2642" s="3"/>
      <c r="AC2642" s="2"/>
      <c r="AD2642" s="2"/>
    </row>
    <row r="2643" spans="1:30">
      <c r="A2643" s="5">
        <v>50860.223599999998</v>
      </c>
      <c r="B2643" s="3">
        <v>-1813.3118079999999</v>
      </c>
      <c r="F2643" s="2">
        <v>-122.08456</v>
      </c>
      <c r="G2643" s="2">
        <v>36.699142000000002</v>
      </c>
      <c r="H2643" s="3">
        <v>50939.455279000002</v>
      </c>
      <c r="I2643" s="3">
        <v>259.93946999999997</v>
      </c>
      <c r="J2643">
        <v>1.7260000000000001E-2</v>
      </c>
      <c r="K2643" t="e">
        <f>VLOOKUP(A2643,Channel_xs_widths!$D$2:$E$279,2,FALSE)</f>
        <v>#N/A</v>
      </c>
      <c r="Q2643" s="5"/>
      <c r="R2643" s="3"/>
      <c r="U2643" s="16"/>
      <c r="V2643" s="2"/>
      <c r="W2643" s="5"/>
      <c r="AB2643" s="3"/>
      <c r="AC2643" s="2"/>
      <c r="AD2643" s="2"/>
    </row>
    <row r="2644" spans="1:30">
      <c r="A2644" s="5">
        <v>50870.305699999997</v>
      </c>
      <c r="B2644" s="3">
        <v>-1813.458801</v>
      </c>
      <c r="F2644" s="2">
        <v>-122.084671</v>
      </c>
      <c r="G2644" s="2">
        <v>36.699126999999997</v>
      </c>
      <c r="H2644" s="3">
        <v>50949.538463999997</v>
      </c>
      <c r="I2644" s="3">
        <v>259.939573</v>
      </c>
      <c r="J2644">
        <v>1.1202999999999999E-2</v>
      </c>
      <c r="K2644" t="e">
        <f>VLOOKUP(A2644,Channel_xs_widths!$D$2:$E$279,2,FALSE)</f>
        <v>#N/A</v>
      </c>
      <c r="Q2644" s="5"/>
      <c r="R2644" s="3"/>
      <c r="U2644" s="16"/>
      <c r="V2644" s="2"/>
      <c r="W2644" s="5"/>
      <c r="AB2644" s="3"/>
      <c r="AC2644" s="2"/>
      <c r="AD2644" s="2"/>
    </row>
    <row r="2645" spans="1:30">
      <c r="A2645" s="5">
        <v>50900.552000000003</v>
      </c>
      <c r="B2645" s="3">
        <v>-1813.763604</v>
      </c>
      <c r="F2645" s="2">
        <v>-122.085005</v>
      </c>
      <c r="G2645" s="2">
        <v>36.699081999999997</v>
      </c>
      <c r="H2645" s="3">
        <v>50979.786351000002</v>
      </c>
      <c r="I2645" s="3">
        <v>259.93970999999999</v>
      </c>
      <c r="J2645">
        <v>2.8992E-2</v>
      </c>
      <c r="K2645" t="e">
        <f>VLOOKUP(A2645,Channel_xs_widths!$D$2:$E$279,2,FALSE)</f>
        <v>#N/A</v>
      </c>
      <c r="Q2645" s="5"/>
      <c r="R2645" s="3"/>
      <c r="U2645" s="16"/>
      <c r="V2645" s="2"/>
      <c r="W2645" s="5"/>
      <c r="AB2645" s="3"/>
      <c r="AC2645" s="2"/>
      <c r="AD2645" s="2"/>
    </row>
    <row r="2646" spans="1:30">
      <c r="A2646" s="5">
        <v>50930.7984</v>
      </c>
      <c r="B2646" s="3">
        <v>-1815.212599</v>
      </c>
      <c r="F2646" s="2">
        <v>-122.085339</v>
      </c>
      <c r="G2646" s="2">
        <v>36.699036999999997</v>
      </c>
      <c r="H2646" s="3">
        <v>51010.067407000002</v>
      </c>
      <c r="I2646" s="3">
        <v>259.93991599999998</v>
      </c>
      <c r="J2646">
        <v>4.8966000000000003E-2</v>
      </c>
      <c r="K2646" t="e">
        <f>VLOOKUP(A2646,Channel_xs_widths!$D$2:$E$279,2,FALSE)</f>
        <v>#N/A</v>
      </c>
      <c r="Q2646" s="5"/>
      <c r="R2646" s="3"/>
      <c r="U2646" s="16"/>
      <c r="V2646" s="2"/>
      <c r="W2646" s="5"/>
      <c r="AB2646" s="3"/>
      <c r="AC2646" s="2"/>
      <c r="AD2646" s="2"/>
    </row>
    <row r="2647" spans="1:30">
      <c r="A2647" s="5">
        <v>50961.044800000003</v>
      </c>
      <c r="B2647" s="3">
        <v>-1816.725694</v>
      </c>
      <c r="F2647" s="2">
        <v>-122.085673</v>
      </c>
      <c r="G2647" s="2">
        <v>36.698991999999997</v>
      </c>
      <c r="H2647" s="3">
        <v>51040.351611999999</v>
      </c>
      <c r="I2647" s="3">
        <v>259.94012199999997</v>
      </c>
      <c r="J2647">
        <v>3.9896000000000001E-2</v>
      </c>
      <c r="K2647" t="e">
        <f>VLOOKUP(A2647,Channel_xs_widths!$D$2:$E$279,2,FALSE)</f>
        <v>#N/A</v>
      </c>
      <c r="Q2647" s="5"/>
      <c r="R2647" s="3"/>
      <c r="U2647" s="16"/>
      <c r="V2647" s="2"/>
      <c r="W2647" s="5"/>
      <c r="AB2647" s="3"/>
      <c r="AC2647" s="2"/>
      <c r="AD2647" s="2"/>
    </row>
    <row r="2648" spans="1:30">
      <c r="A2648" s="5">
        <v>50981.2091</v>
      </c>
      <c r="B2648" s="3">
        <v>-1817.223796</v>
      </c>
      <c r="F2648" s="2">
        <v>-122.08589499999999</v>
      </c>
      <c r="G2648" s="2">
        <v>36.698962000000002</v>
      </c>
      <c r="H2648" s="3">
        <v>51060.522026999999</v>
      </c>
      <c r="I2648" s="3">
        <v>259.940293</v>
      </c>
      <c r="J2648">
        <v>2.4192000000000002E-2</v>
      </c>
      <c r="K2648" t="e">
        <f>VLOOKUP(A2648,Channel_xs_widths!$D$2:$E$279,2,FALSE)</f>
        <v>#N/A</v>
      </c>
      <c r="Q2648" s="5"/>
      <c r="R2648" s="3"/>
      <c r="U2648" s="16"/>
      <c r="V2648" s="2"/>
      <c r="W2648" s="5"/>
      <c r="AB2648" s="3"/>
      <c r="AC2648" s="2"/>
      <c r="AD2648" s="2"/>
    </row>
    <row r="2649" spans="1:30">
      <c r="A2649" s="5">
        <v>50991.926599999999</v>
      </c>
      <c r="B2649" s="3">
        <v>-1817.4727780000001</v>
      </c>
      <c r="F2649" s="2">
        <v>-122.086007</v>
      </c>
      <c r="G2649" s="2">
        <v>36.698998000000003</v>
      </c>
      <c r="H2649" s="3">
        <v>51071.242496999999</v>
      </c>
      <c r="I2649" s="3">
        <v>291.36353600000001</v>
      </c>
      <c r="J2649">
        <v>3.0152000000000002E-2</v>
      </c>
      <c r="K2649" t="e">
        <f>VLOOKUP(A2649,Channel_xs_widths!$D$2:$E$279,2,FALSE)</f>
        <v>#N/A</v>
      </c>
      <c r="Q2649" s="5"/>
      <c r="R2649" s="3"/>
      <c r="U2649" s="16"/>
      <c r="V2649" s="2"/>
      <c r="W2649" s="5"/>
      <c r="AB2649" s="3"/>
      <c r="AC2649" s="2"/>
      <c r="AD2649" s="2"/>
    </row>
    <row r="2650" spans="1:30">
      <c r="A2650" s="5">
        <v>51024.079299999998</v>
      </c>
      <c r="B2650" s="3">
        <v>-1818.5164139999999</v>
      </c>
      <c r="F2650" s="2">
        <v>-122.086341</v>
      </c>
      <c r="G2650" s="2">
        <v>36.699106</v>
      </c>
      <c r="H2650" s="3">
        <v>51103.412139</v>
      </c>
      <c r="I2650" s="3">
        <v>291.36368700000003</v>
      </c>
      <c r="J2650">
        <v>3.2261999999999999E-2</v>
      </c>
      <c r="K2650" t="e">
        <f>VLOOKUP(A2650,Channel_xs_widths!$D$2:$E$279,2,FALSE)</f>
        <v>#N/A</v>
      </c>
      <c r="Q2650" s="5"/>
      <c r="R2650" s="3"/>
      <c r="U2650" s="16"/>
      <c r="V2650" s="2"/>
      <c r="W2650" s="5"/>
      <c r="AB2650" s="3"/>
      <c r="AC2650" s="2"/>
      <c r="AD2650" s="2"/>
    </row>
    <row r="2651" spans="1:30">
      <c r="A2651" s="5">
        <v>51034.796900000001</v>
      </c>
      <c r="B2651" s="3">
        <v>-1818.8558760000001</v>
      </c>
      <c r="F2651" s="2">
        <v>-122.08645199999999</v>
      </c>
      <c r="G2651" s="2">
        <v>36.699142000000002</v>
      </c>
      <c r="H2651" s="3">
        <v>51114.135073999998</v>
      </c>
      <c r="I2651" s="3">
        <v>291.36383799999999</v>
      </c>
      <c r="J2651">
        <v>2.9423999999999999E-2</v>
      </c>
      <c r="K2651" t="e">
        <f>VLOOKUP(A2651,Channel_xs_widths!$D$2:$E$279,2,FALSE)</f>
        <v>#N/A</v>
      </c>
      <c r="Q2651" s="5"/>
      <c r="R2651" s="3"/>
      <c r="U2651" s="16"/>
      <c r="V2651" s="2"/>
      <c r="W2651" s="5"/>
      <c r="AB2651" s="3"/>
      <c r="AC2651" s="2"/>
      <c r="AD2651" s="2"/>
    </row>
    <row r="2652" spans="1:30">
      <c r="A2652" s="5">
        <v>51056.232000000004</v>
      </c>
      <c r="B2652" s="3">
        <v>-1819.4624670000001</v>
      </c>
      <c r="F2652" s="2">
        <v>-122.086675</v>
      </c>
      <c r="G2652" s="2">
        <v>36.699213999999998</v>
      </c>
      <c r="H2652" s="3">
        <v>51135.578761999997</v>
      </c>
      <c r="I2652" s="3">
        <v>291.36395099999999</v>
      </c>
      <c r="J2652">
        <v>2.4539999999999999E-2</v>
      </c>
      <c r="K2652" t="e">
        <f>VLOOKUP(A2652,Channel_xs_widths!$D$2:$E$279,2,FALSE)</f>
        <v>#N/A</v>
      </c>
      <c r="Q2652" s="5"/>
      <c r="R2652" s="3"/>
      <c r="U2652" s="16"/>
      <c r="V2652" s="2"/>
      <c r="W2652" s="5"/>
      <c r="AB2652" s="3"/>
      <c r="AC2652" s="2"/>
      <c r="AD2652" s="2"/>
    </row>
    <row r="2653" spans="1:30">
      <c r="A2653" s="5">
        <v>51088.384599999998</v>
      </c>
      <c r="B2653" s="3">
        <v>-1820.1708980000001</v>
      </c>
      <c r="F2653" s="2">
        <v>-122.08700899999999</v>
      </c>
      <c r="G2653" s="2">
        <v>36.699322000000002</v>
      </c>
      <c r="H2653" s="3">
        <v>51167.739193000001</v>
      </c>
      <c r="I2653" s="3">
        <v>291.36414000000002</v>
      </c>
      <c r="J2653">
        <v>2.2425E-2</v>
      </c>
      <c r="K2653">
        <f>VLOOKUP(A2653,Channel_xs_widths!$D$2:$E$279,2,FALSE)</f>
        <v>823.58376864000002</v>
      </c>
      <c r="Q2653" s="5"/>
      <c r="R2653" s="3"/>
      <c r="U2653" s="16"/>
      <c r="V2653" s="2"/>
      <c r="W2653" s="5"/>
      <c r="AB2653" s="3"/>
      <c r="AC2653" s="2"/>
      <c r="AD2653" s="2"/>
    </row>
    <row r="2654" spans="1:30">
      <c r="A2654" s="5">
        <v>51115.178500000002</v>
      </c>
      <c r="B2654" s="3">
        <v>-1820.7843419999999</v>
      </c>
      <c r="F2654" s="2">
        <v>-122.087287</v>
      </c>
      <c r="G2654" s="2">
        <v>36.699412000000002</v>
      </c>
      <c r="H2654" s="3">
        <v>51194.54004</v>
      </c>
      <c r="I2654" s="3">
        <v>291.36434700000001</v>
      </c>
      <c r="J2654">
        <v>2.3035E-2</v>
      </c>
      <c r="K2654" t="e">
        <f>VLOOKUP(A2654,Channel_xs_widths!$D$2:$E$279,2,FALSE)</f>
        <v>#N/A</v>
      </c>
      <c r="Q2654" s="5"/>
      <c r="R2654" s="3"/>
      <c r="U2654" s="16"/>
      <c r="V2654" s="2"/>
      <c r="W2654" s="5"/>
      <c r="AB2654" s="3"/>
      <c r="AC2654" s="2"/>
      <c r="AD2654" s="2"/>
    </row>
    <row r="2655" spans="1:30">
      <c r="A2655" s="5">
        <v>51120.537199999999</v>
      </c>
      <c r="B2655" s="3">
        <v>-1820.911548</v>
      </c>
      <c r="F2655" s="2">
        <v>-122.08734200000001</v>
      </c>
      <c r="G2655" s="2">
        <v>36.69943</v>
      </c>
      <c r="H2655" s="3">
        <v>51199.900310999998</v>
      </c>
      <c r="I2655" s="3">
        <v>291.36446000000001</v>
      </c>
      <c r="J2655">
        <v>3.5444999999999997E-2</v>
      </c>
      <c r="K2655" t="e">
        <f>VLOOKUP(A2655,Channel_xs_widths!$D$2:$E$279,2,FALSE)</f>
        <v>#N/A</v>
      </c>
      <c r="Q2655" s="5"/>
      <c r="R2655" s="3"/>
      <c r="U2655" s="16"/>
      <c r="V2655" s="2"/>
      <c r="W2655" s="5"/>
      <c r="AB2655" s="3"/>
      <c r="AC2655" s="2"/>
      <c r="AD2655" s="2"/>
    </row>
    <row r="2656" spans="1:30">
      <c r="A2656" s="5">
        <v>51141.972300000001</v>
      </c>
      <c r="B2656" s="3">
        <v>-1821.7340489999999</v>
      </c>
      <c r="F2656" s="2">
        <v>-122.087565</v>
      </c>
      <c r="G2656" s="2">
        <v>36.699502000000003</v>
      </c>
      <c r="H2656" s="3">
        <v>51221.351121</v>
      </c>
      <c r="I2656" s="3">
        <v>291.364555</v>
      </c>
      <c r="J2656">
        <v>2.9471000000000001E-2</v>
      </c>
      <c r="K2656" t="e">
        <f>VLOOKUP(A2656,Channel_xs_widths!$D$2:$E$279,2,FALSE)</f>
        <v>#N/A</v>
      </c>
      <c r="Q2656" s="5"/>
      <c r="R2656" s="3"/>
      <c r="U2656" s="16"/>
      <c r="V2656" s="2"/>
      <c r="W2656" s="5"/>
      <c r="AB2656" s="3"/>
      <c r="AC2656" s="2"/>
      <c r="AD2656" s="2"/>
    </row>
    <row r="2657" spans="1:30">
      <c r="A2657" s="5">
        <v>51164.304199999999</v>
      </c>
      <c r="B2657" s="3">
        <v>-1822.2014160000001</v>
      </c>
      <c r="F2657" s="2">
        <v>-122.087676</v>
      </c>
      <c r="G2657" s="2">
        <v>36.699683</v>
      </c>
      <c r="H2657" s="3">
        <v>51243.687976000001</v>
      </c>
      <c r="I2657" s="3">
        <v>333.01513899999998</v>
      </c>
      <c r="J2657">
        <v>2.0927999999999999E-2</v>
      </c>
      <c r="K2657" t="e">
        <f>VLOOKUP(A2657,Channel_xs_widths!$D$2:$E$279,2,FALSE)</f>
        <v>#N/A</v>
      </c>
      <c r="Q2657" s="5"/>
      <c r="R2657" s="3"/>
      <c r="U2657" s="16"/>
      <c r="V2657" s="2"/>
      <c r="W2657" s="5"/>
      <c r="AB2657" s="3"/>
      <c r="AC2657" s="2"/>
      <c r="AD2657" s="2"/>
    </row>
    <row r="2658" spans="1:30">
      <c r="A2658" s="5">
        <v>51164.304199999999</v>
      </c>
      <c r="B2658" s="3">
        <v>-1822.2014160000001</v>
      </c>
      <c r="F2658" s="2">
        <v>-122.087676</v>
      </c>
      <c r="G2658" s="2">
        <v>36.699683</v>
      </c>
      <c r="H2658" s="3">
        <v>51243.687976000001</v>
      </c>
      <c r="I2658" s="3">
        <v>356.41123700000003</v>
      </c>
      <c r="J2658">
        <v>1.3089999999999999E-2</v>
      </c>
      <c r="K2658" t="e">
        <f>VLOOKUP(A2658,Channel_xs_widths!$D$2:$E$279,2,FALSE)</f>
        <v>#N/A</v>
      </c>
      <c r="Q2658" s="5"/>
      <c r="R2658" s="3"/>
      <c r="U2658" s="16"/>
      <c r="V2658" s="2"/>
      <c r="W2658" s="5"/>
      <c r="AB2658" s="3"/>
      <c r="AC2658" s="2"/>
      <c r="AD2658" s="2"/>
    </row>
    <row r="2659" spans="1:30">
      <c r="A2659" s="5">
        <v>51197.802199999998</v>
      </c>
      <c r="B2659" s="3">
        <v>-1822.639893</v>
      </c>
      <c r="F2659" s="2">
        <v>-122.08784300000001</v>
      </c>
      <c r="G2659" s="2">
        <v>36.699953000000001</v>
      </c>
      <c r="H2659" s="3">
        <v>51277.188773000002</v>
      </c>
      <c r="I2659" s="3">
        <v>333.015286</v>
      </c>
      <c r="J2659">
        <v>1.6830000000000001E-2</v>
      </c>
      <c r="K2659" t="e">
        <f>VLOOKUP(A2659,Channel_xs_widths!$D$2:$E$279,2,FALSE)</f>
        <v>#N/A</v>
      </c>
      <c r="Q2659" s="5"/>
      <c r="R2659" s="3"/>
      <c r="U2659" s="16"/>
      <c r="V2659" s="2"/>
      <c r="W2659" s="5"/>
      <c r="AB2659" s="3"/>
      <c r="AC2659" s="2"/>
      <c r="AD2659" s="2"/>
    </row>
    <row r="2660" spans="1:30">
      <c r="A2660" s="5">
        <v>51208.968099999998</v>
      </c>
      <c r="B2660" s="3">
        <v>-1822.953125</v>
      </c>
      <c r="F2660" s="2">
        <v>-122.08789899999999</v>
      </c>
      <c r="G2660" s="2">
        <v>36.700043000000001</v>
      </c>
      <c r="H2660" s="3">
        <v>51288.359135999999</v>
      </c>
      <c r="I2660" s="3">
        <v>333.01540499999999</v>
      </c>
      <c r="J2660">
        <v>2.9996999999999999E-2</v>
      </c>
      <c r="K2660" t="e">
        <f>VLOOKUP(A2660,Channel_xs_widths!$D$2:$E$279,2,FALSE)</f>
        <v>#N/A</v>
      </c>
      <c r="Q2660" s="5"/>
      <c r="R2660" s="3"/>
      <c r="U2660" s="16"/>
      <c r="V2660" s="2"/>
      <c r="W2660" s="5"/>
      <c r="AB2660" s="3"/>
      <c r="AC2660" s="2"/>
      <c r="AD2660" s="2"/>
    </row>
    <row r="2661" spans="1:30">
      <c r="A2661" s="5">
        <v>51223.068899999998</v>
      </c>
      <c r="B2661" s="3">
        <v>-1823.397827</v>
      </c>
      <c r="F2661" s="2">
        <v>-122.08801</v>
      </c>
      <c r="G2661" s="2">
        <v>36.700133000000001</v>
      </c>
      <c r="H2661" s="3">
        <v>51302.466896999998</v>
      </c>
      <c r="I2661" s="3">
        <v>314.61219599999998</v>
      </c>
      <c r="J2661">
        <v>4.2502999999999999E-2</v>
      </c>
      <c r="K2661" t="e">
        <f>VLOOKUP(A2661,Channel_xs_widths!$D$2:$E$279,2,FALSE)</f>
        <v>#N/A</v>
      </c>
      <c r="Q2661" s="5"/>
      <c r="R2661" s="3"/>
      <c r="U2661" s="16"/>
      <c r="V2661" s="2"/>
      <c r="W2661" s="5"/>
      <c r="AB2661" s="3"/>
      <c r="AC2661" s="2"/>
      <c r="AD2661" s="2"/>
    </row>
    <row r="2662" spans="1:30">
      <c r="A2662" s="5">
        <v>51237.169600000001</v>
      </c>
      <c r="B2662" s="3">
        <v>-1824.1517739999999</v>
      </c>
      <c r="F2662" s="2">
        <v>-122.088122</v>
      </c>
      <c r="G2662" s="2">
        <v>36.700223000000001</v>
      </c>
      <c r="H2662" s="3">
        <v>51316.587780000002</v>
      </c>
      <c r="I2662" s="3">
        <v>314.61229500000002</v>
      </c>
      <c r="J2662">
        <v>6.9893999999999998E-2</v>
      </c>
      <c r="K2662" t="e">
        <f>VLOOKUP(A2662,Channel_xs_widths!$D$2:$E$279,2,FALSE)</f>
        <v>#N/A</v>
      </c>
      <c r="Q2662" s="5"/>
      <c r="R2662" s="3"/>
      <c r="U2662" s="16"/>
      <c r="V2662" s="2"/>
      <c r="W2662" s="5"/>
      <c r="AB2662" s="3"/>
      <c r="AC2662" s="2"/>
      <c r="AD2662" s="2"/>
    </row>
    <row r="2663" spans="1:30">
      <c r="A2663" s="5">
        <v>51265.371099999997</v>
      </c>
      <c r="B2663" s="3">
        <v>-1826.3544919999999</v>
      </c>
      <c r="F2663" s="2">
        <v>-122.08834400000001</v>
      </c>
      <c r="G2663" s="2">
        <v>36.700403999999999</v>
      </c>
      <c r="H2663" s="3">
        <v>51344.875131000001</v>
      </c>
      <c r="I2663" s="3">
        <v>314.61244399999998</v>
      </c>
      <c r="J2663">
        <v>8.9973999999999998E-2</v>
      </c>
      <c r="K2663" t="e">
        <f>VLOOKUP(A2663,Channel_xs_widths!$D$2:$E$279,2,FALSE)</f>
        <v>#N/A</v>
      </c>
      <c r="Q2663" s="5"/>
      <c r="R2663" s="3"/>
      <c r="U2663" s="16"/>
      <c r="V2663" s="2"/>
      <c r="W2663" s="5"/>
      <c r="AB2663" s="3"/>
      <c r="AC2663" s="2"/>
      <c r="AD2663" s="2"/>
    </row>
    <row r="2664" spans="1:30">
      <c r="A2664" s="5">
        <v>51279.471799999999</v>
      </c>
      <c r="B2664" s="3">
        <v>-1827.9578859999999</v>
      </c>
      <c r="F2664" s="2">
        <v>-122.08845599999999</v>
      </c>
      <c r="G2664" s="2">
        <v>36.700493999999999</v>
      </c>
      <c r="H2664" s="3">
        <v>51359.066716000001</v>
      </c>
      <c r="I2664" s="3">
        <v>314.612593</v>
      </c>
      <c r="J2664">
        <v>0.104946</v>
      </c>
      <c r="K2664" t="e">
        <f>VLOOKUP(A2664,Channel_xs_widths!$D$2:$E$279,2,FALSE)</f>
        <v>#N/A</v>
      </c>
      <c r="Q2664" s="5"/>
      <c r="R2664" s="3"/>
      <c r="U2664" s="16"/>
      <c r="V2664" s="2"/>
      <c r="W2664" s="5"/>
      <c r="AB2664" s="3"/>
      <c r="AC2664" s="2"/>
      <c r="AD2664" s="2"/>
    </row>
    <row r="2665" spans="1:30">
      <c r="A2665" s="5">
        <v>51293.572500000002</v>
      </c>
      <c r="B2665" s="3">
        <v>-1829.314128</v>
      </c>
      <c r="F2665" s="2">
        <v>-122.088567</v>
      </c>
      <c r="G2665" s="2">
        <v>36.700583999999999</v>
      </c>
      <c r="H2665" s="3">
        <v>51373.232497999998</v>
      </c>
      <c r="I2665" s="3">
        <v>314.61269199999998</v>
      </c>
      <c r="J2665">
        <v>0.102211</v>
      </c>
      <c r="K2665">
        <f>VLOOKUP(A2665,Channel_xs_widths!$D$2:$E$279,2,FALSE)</f>
        <v>860.12610398499999</v>
      </c>
      <c r="Q2665" s="5"/>
      <c r="R2665" s="3"/>
      <c r="U2665" s="16"/>
      <c r="V2665" s="2"/>
      <c r="W2665" s="5"/>
      <c r="AB2665" s="3"/>
      <c r="AC2665" s="2"/>
      <c r="AD2665" s="2"/>
    </row>
    <row r="2666" spans="1:30">
      <c r="A2666" s="5">
        <v>51303.593999999997</v>
      </c>
      <c r="B2666" s="3">
        <v>-1830.4234309999999</v>
      </c>
      <c r="F2666" s="2">
        <v>-122.088678</v>
      </c>
      <c r="G2666" s="2">
        <v>36.700595</v>
      </c>
      <c r="H2666" s="3">
        <v>51383.315199999997</v>
      </c>
      <c r="I2666" s="3">
        <v>276.61918400000002</v>
      </c>
      <c r="J2666">
        <v>7.3487999999999998E-2</v>
      </c>
      <c r="K2666" t="e">
        <f>VLOOKUP(A2666,Channel_xs_widths!$D$2:$E$279,2,FALSE)</f>
        <v>#N/A</v>
      </c>
      <c r="Q2666" s="5"/>
      <c r="R2666" s="3"/>
      <c r="U2666" s="16"/>
      <c r="V2666" s="2"/>
      <c r="W2666" s="5"/>
      <c r="AB2666" s="3"/>
      <c r="AC2666" s="2"/>
      <c r="AD2666" s="2"/>
    </row>
    <row r="2667" spans="1:30">
      <c r="A2667" s="5">
        <v>51333.658499999998</v>
      </c>
      <c r="B2667" s="3">
        <v>-1832.259949</v>
      </c>
      <c r="F2667" s="2">
        <v>-122.089012</v>
      </c>
      <c r="G2667" s="2">
        <v>36.700628999999999</v>
      </c>
      <c r="H2667" s="3">
        <v>51413.435711999999</v>
      </c>
      <c r="I2667" s="3">
        <v>276.61931900000002</v>
      </c>
      <c r="J2667">
        <v>3.3252999999999998E-2</v>
      </c>
      <c r="K2667" t="e">
        <f>VLOOKUP(A2667,Channel_xs_widths!$D$2:$E$279,2,FALSE)</f>
        <v>#N/A</v>
      </c>
      <c r="Q2667" s="5"/>
      <c r="R2667" s="3"/>
      <c r="U2667" s="16"/>
      <c r="V2667" s="2"/>
      <c r="W2667" s="5"/>
      <c r="AB2667" s="3"/>
      <c r="AC2667" s="2"/>
      <c r="AD2667" s="2"/>
    </row>
    <row r="2668" spans="1:30">
      <c r="A2668" s="5">
        <v>51363.722900000001</v>
      </c>
      <c r="B2668" s="3">
        <v>-1832.4228820000001</v>
      </c>
      <c r="F2668" s="2">
        <v>-122.08934600000001</v>
      </c>
      <c r="G2668" s="2">
        <v>36.700662999999999</v>
      </c>
      <c r="H2668" s="3">
        <v>51443.500611000003</v>
      </c>
      <c r="I2668" s="3">
        <v>276.61952100000002</v>
      </c>
      <c r="J2668">
        <v>1.17E-4</v>
      </c>
      <c r="K2668" t="e">
        <f>VLOOKUP(A2668,Channel_xs_widths!$D$2:$E$279,2,FALSE)</f>
        <v>#N/A</v>
      </c>
      <c r="Q2668" s="5"/>
      <c r="R2668" s="3"/>
      <c r="U2668" s="16"/>
      <c r="V2668" s="2"/>
      <c r="W2668" s="5"/>
      <c r="AB2668" s="3"/>
      <c r="AC2668" s="2"/>
      <c r="AD2668" s="2"/>
    </row>
    <row r="2669" spans="1:30">
      <c r="A2669" s="5">
        <v>51373.744400000003</v>
      </c>
      <c r="B2669" s="3">
        <v>-1832.2646480000001</v>
      </c>
      <c r="D2669" t="s">
        <v>11</v>
      </c>
      <c r="F2669" s="2">
        <v>-122.089457</v>
      </c>
      <c r="G2669" s="2">
        <v>36.700673999999999</v>
      </c>
      <c r="H2669" s="3">
        <v>51453.523342</v>
      </c>
      <c r="I2669" s="3">
        <v>276.61965600000002</v>
      </c>
      <c r="J2669">
        <v>1.5025999999999999E-2</v>
      </c>
      <c r="K2669" t="e">
        <f>VLOOKUP(A2669,Channel_xs_widths!$D$2:$E$279,2,FALSE)</f>
        <v>#N/A</v>
      </c>
      <c r="Q2669" s="5"/>
      <c r="R2669" s="3"/>
      <c r="U2669" s="16"/>
      <c r="V2669" s="2"/>
      <c r="W2669" s="5"/>
      <c r="AB2669" s="3"/>
      <c r="AC2669" s="2"/>
      <c r="AD2669" s="2"/>
    </row>
    <row r="2670" spans="1:30">
      <c r="A2670" s="5">
        <v>51393.630899999996</v>
      </c>
      <c r="B2670" s="3">
        <v>-1831.9734699999999</v>
      </c>
      <c r="E2670" s="16" t="s">
        <v>11</v>
      </c>
      <c r="F2670" s="2">
        <v>-122.08968</v>
      </c>
      <c r="G2670" s="2">
        <v>36.700673999999999</v>
      </c>
      <c r="H2670" s="3">
        <v>51473.411971000001</v>
      </c>
      <c r="I2670" s="3">
        <v>269.45586500000002</v>
      </c>
      <c r="J2670">
        <v>7.1110000000000001E-3</v>
      </c>
      <c r="K2670" t="e">
        <f>VLOOKUP(A2670,Channel_xs_widths!$D$2:$E$279,2,FALSE)</f>
        <v>#N/A</v>
      </c>
      <c r="Q2670" s="5"/>
      <c r="R2670" s="3"/>
      <c r="U2670" s="16"/>
      <c r="V2670" s="2"/>
      <c r="W2670" s="5"/>
      <c r="AB2670" s="3"/>
      <c r="AC2670" s="2"/>
      <c r="AD2670" s="2"/>
    </row>
    <row r="2671" spans="1:30">
      <c r="A2671" s="5">
        <v>51423.460599999999</v>
      </c>
      <c r="B2671" s="3">
        <v>-1831.9110920000001</v>
      </c>
      <c r="F2671" s="2">
        <v>-122.090014</v>
      </c>
      <c r="G2671" s="2">
        <v>36.700673999999999</v>
      </c>
      <c r="H2671" s="3">
        <v>51503.241779999997</v>
      </c>
      <c r="I2671" s="3">
        <v>269.456031</v>
      </c>
      <c r="J2671">
        <v>1.7899999999999999E-4</v>
      </c>
      <c r="K2671" t="e">
        <f>VLOOKUP(A2671,Channel_xs_widths!$D$2:$E$279,2,FALSE)</f>
        <v>#N/A</v>
      </c>
      <c r="Q2671" s="5"/>
      <c r="R2671" s="3"/>
      <c r="U2671" s="16"/>
      <c r="V2671" s="2"/>
      <c r="W2671" s="5"/>
      <c r="AB2671" s="3"/>
      <c r="AC2671" s="2"/>
      <c r="AD2671" s="2"/>
    </row>
    <row r="2672" spans="1:30">
      <c r="A2672" s="5">
        <v>51453.290399999998</v>
      </c>
      <c r="B2672" s="3">
        <v>-1831.9841309999999</v>
      </c>
      <c r="F2672" s="2">
        <v>-122.09034800000001</v>
      </c>
      <c r="G2672" s="2">
        <v>36.700673999999999</v>
      </c>
      <c r="H2672" s="3">
        <v>51533.071612</v>
      </c>
      <c r="I2672" s="3">
        <v>269.456231</v>
      </c>
      <c r="J2672">
        <v>3.4250000000000001E-3</v>
      </c>
      <c r="K2672" t="e">
        <f>VLOOKUP(A2672,Channel_xs_widths!$D$2:$E$279,2,FALSE)</f>
        <v>#N/A</v>
      </c>
      <c r="Q2672" s="5"/>
      <c r="R2672" s="3"/>
      <c r="U2672" s="16"/>
      <c r="V2672" s="2"/>
      <c r="W2672" s="5"/>
      <c r="AB2672" s="3"/>
      <c r="AC2672" s="2"/>
      <c r="AD2672" s="2"/>
    </row>
    <row r="2673" spans="1:30">
      <c r="A2673" s="5">
        <v>51483.1201</v>
      </c>
      <c r="B2673" s="3">
        <v>-1832.115397</v>
      </c>
      <c r="C2673" t="s">
        <v>11</v>
      </c>
      <c r="F2673" s="2">
        <v>-122.090682</v>
      </c>
      <c r="G2673" s="2">
        <v>36.700673999999999</v>
      </c>
      <c r="H2673" s="3">
        <v>51562.901640999997</v>
      </c>
      <c r="I2673" s="3">
        <v>269.45643000000001</v>
      </c>
      <c r="J2673">
        <v>7.8220000000000008E-3</v>
      </c>
      <c r="K2673" t="e">
        <f>VLOOKUP(A2673,Channel_xs_widths!$D$2:$E$279,2,FALSE)</f>
        <v>#N/A</v>
      </c>
      <c r="Q2673" s="5"/>
      <c r="R2673" s="3"/>
      <c r="U2673" s="16"/>
      <c r="V2673" s="2"/>
      <c r="W2673" s="5"/>
      <c r="AB2673" s="3"/>
      <c r="AC2673" s="2"/>
      <c r="AD2673" s="2"/>
    </row>
    <row r="2674" spans="1:30">
      <c r="A2674" s="5">
        <v>51493.063399999999</v>
      </c>
      <c r="B2674" s="3">
        <v>-1832.295247</v>
      </c>
      <c r="F2674" s="2">
        <v>-122.09079300000001</v>
      </c>
      <c r="G2674" s="2">
        <v>36.700673999999999</v>
      </c>
      <c r="H2674" s="3">
        <v>51572.846513999997</v>
      </c>
      <c r="I2674" s="3">
        <v>269.45656300000002</v>
      </c>
      <c r="J2674">
        <v>1.5610000000000001E-2</v>
      </c>
      <c r="K2674">
        <f>VLOOKUP(A2674,Channel_xs_widths!$D$2:$E$279,2,FALSE)</f>
        <v>951.31957332399998</v>
      </c>
      <c r="Q2674" s="5"/>
      <c r="R2674" s="3"/>
      <c r="U2674" s="16"/>
      <c r="V2674" s="2"/>
      <c r="W2674" s="5"/>
      <c r="AB2674" s="3"/>
      <c r="AC2674" s="2"/>
      <c r="AD2674" s="2"/>
    </row>
    <row r="2675" spans="1:30">
      <c r="A2675" s="5">
        <v>51513.050199999998</v>
      </c>
      <c r="B2675" s="3">
        <v>-1832.582617</v>
      </c>
      <c r="F2675" s="2">
        <v>-122.091016</v>
      </c>
      <c r="G2675" s="2">
        <v>36.700656000000002</v>
      </c>
      <c r="H2675" s="3">
        <v>51592.835353000002</v>
      </c>
      <c r="I2675" s="3">
        <v>263.71479699999998</v>
      </c>
      <c r="J2675">
        <v>1.0408000000000001E-2</v>
      </c>
      <c r="K2675" t="e">
        <f>VLOOKUP(A2675,Channel_xs_widths!$D$2:$E$279,2,FALSE)</f>
        <v>#N/A</v>
      </c>
      <c r="Q2675" s="5"/>
      <c r="R2675" s="3"/>
      <c r="U2675" s="16"/>
      <c r="V2675" s="2"/>
      <c r="W2675" s="5"/>
      <c r="AB2675" s="3"/>
      <c r="AC2675" s="2"/>
      <c r="AD2675" s="2"/>
    </row>
    <row r="2676" spans="1:30">
      <c r="A2676" s="5">
        <v>51543.030299999999</v>
      </c>
      <c r="B2676" s="3">
        <v>-1832.815308</v>
      </c>
      <c r="F2676" s="2">
        <v>-122.09135000000001</v>
      </c>
      <c r="G2676" s="2">
        <v>36.700628999999999</v>
      </c>
      <c r="H2676" s="3">
        <v>51622.816423999997</v>
      </c>
      <c r="I2676" s="3">
        <v>263.71496500000001</v>
      </c>
      <c r="J2676">
        <v>1.4135E-2</v>
      </c>
      <c r="K2676" t="e">
        <f>VLOOKUP(A2676,Channel_xs_widths!$D$2:$E$279,2,FALSE)</f>
        <v>#N/A</v>
      </c>
      <c r="Q2676" s="5"/>
      <c r="R2676" s="3"/>
      <c r="U2676" s="16"/>
      <c r="V2676" s="2"/>
      <c r="W2676" s="5"/>
      <c r="AB2676" s="3"/>
      <c r="AC2676" s="2"/>
      <c r="AD2676" s="2"/>
    </row>
    <row r="2677" spans="1:30">
      <c r="A2677" s="5">
        <v>51573.010499999997</v>
      </c>
      <c r="B2677" s="3">
        <v>-1833.430151</v>
      </c>
      <c r="F2677" s="2">
        <v>-122.091683</v>
      </c>
      <c r="G2677" s="2">
        <v>36.700602000000003</v>
      </c>
      <c r="H2677" s="3">
        <v>51652.802903999996</v>
      </c>
      <c r="I2677" s="3">
        <v>263.71516700000001</v>
      </c>
      <c r="J2677">
        <v>3.2627999999999997E-2</v>
      </c>
      <c r="K2677" t="e">
        <f>VLOOKUP(A2677,Channel_xs_widths!$D$2:$E$279,2,FALSE)</f>
        <v>#N/A</v>
      </c>
      <c r="Q2677" s="5"/>
      <c r="R2677" s="3"/>
      <c r="U2677" s="16"/>
      <c r="V2677" s="2"/>
      <c r="W2677" s="5"/>
      <c r="AB2677" s="3"/>
      <c r="AC2677" s="2"/>
      <c r="AD2677" s="2"/>
    </row>
    <row r="2678" spans="1:30">
      <c r="A2678" s="5">
        <v>51592.997300000003</v>
      </c>
      <c r="B2678" s="3">
        <v>-1834.4456379999999</v>
      </c>
      <c r="F2678" s="2">
        <v>-122.09190599999999</v>
      </c>
      <c r="G2678" s="2">
        <v>36.700583999999999</v>
      </c>
      <c r="H2678" s="3">
        <v>51672.815473000002</v>
      </c>
      <c r="I2678" s="3">
        <v>263.71533499999998</v>
      </c>
      <c r="J2678">
        <v>4.9026E-2</v>
      </c>
      <c r="K2678" t="e">
        <f>VLOOKUP(A2678,Channel_xs_widths!$D$2:$E$279,2,FALSE)</f>
        <v>#N/A</v>
      </c>
      <c r="Q2678" s="5"/>
      <c r="R2678" s="3"/>
      <c r="U2678" s="16"/>
      <c r="V2678" s="2"/>
      <c r="W2678" s="5"/>
      <c r="AB2678" s="3"/>
      <c r="AC2678" s="2"/>
      <c r="AD2678" s="2"/>
    </row>
    <row r="2679" spans="1:30">
      <c r="A2679" s="5">
        <v>51603.484199999999</v>
      </c>
      <c r="B2679" s="3">
        <v>-1834.9241669999999</v>
      </c>
      <c r="F2679" s="2">
        <v>-122.092017</v>
      </c>
      <c r="G2679" s="2">
        <v>36.700614000000002</v>
      </c>
      <c r="H2679" s="3">
        <v>51683.313286999997</v>
      </c>
      <c r="I2679" s="3">
        <v>287.986942</v>
      </c>
      <c r="J2679">
        <v>6.7976999999999996E-2</v>
      </c>
      <c r="K2679" t="e">
        <f>VLOOKUP(A2679,Channel_xs_widths!$D$2:$E$279,2,FALSE)</f>
        <v>#N/A</v>
      </c>
      <c r="Q2679" s="5"/>
      <c r="R2679" s="3"/>
      <c r="U2679" s="16"/>
      <c r="V2679" s="2"/>
      <c r="W2679" s="5"/>
      <c r="AB2679" s="3"/>
      <c r="AC2679" s="2"/>
      <c r="AD2679" s="2"/>
    </row>
    <row r="2680" spans="1:30">
      <c r="A2680" s="5">
        <v>51634.944900000002</v>
      </c>
      <c r="B2680" s="3">
        <v>-1837.2971190000001</v>
      </c>
      <c r="F2680" s="2">
        <v>-122.09235099999999</v>
      </c>
      <c r="G2680" s="2">
        <v>36.700704000000002</v>
      </c>
      <c r="H2680" s="3">
        <v>51714.863333000001</v>
      </c>
      <c r="I2680" s="3">
        <v>287.98708800000003</v>
      </c>
      <c r="J2680">
        <v>5.9611999999999998E-2</v>
      </c>
      <c r="K2680" t="e">
        <f>VLOOKUP(A2680,Channel_xs_widths!$D$2:$E$279,2,FALSE)</f>
        <v>#N/A</v>
      </c>
      <c r="Q2680" s="5"/>
      <c r="R2680" s="3"/>
      <c r="U2680" s="16"/>
      <c r="V2680" s="2"/>
      <c r="W2680" s="5"/>
      <c r="AB2680" s="3"/>
      <c r="AC2680" s="2"/>
      <c r="AD2680" s="2"/>
    </row>
    <row r="2681" spans="1:30">
      <c r="A2681" s="5">
        <v>51655.918599999997</v>
      </c>
      <c r="B2681" s="3">
        <v>-1838.049886</v>
      </c>
      <c r="F2681" s="2">
        <v>-122.092574</v>
      </c>
      <c r="G2681" s="2">
        <v>36.700763999999999</v>
      </c>
      <c r="H2681" s="3">
        <v>51735.850606</v>
      </c>
      <c r="I2681" s="3">
        <v>287.98727000000002</v>
      </c>
      <c r="J2681">
        <v>3.4826000000000003E-2</v>
      </c>
      <c r="K2681" t="e">
        <f>VLOOKUP(A2681,Channel_xs_widths!$D$2:$E$279,2,FALSE)</f>
        <v>#N/A</v>
      </c>
      <c r="Q2681" s="5"/>
      <c r="R2681" s="3"/>
      <c r="U2681" s="16"/>
      <c r="V2681" s="2"/>
      <c r="W2681" s="5"/>
      <c r="AB2681" s="3"/>
      <c r="AC2681" s="2"/>
      <c r="AD2681" s="2"/>
    </row>
    <row r="2682" spans="1:30">
      <c r="A2682" s="5">
        <v>51666.405500000001</v>
      </c>
      <c r="B2682" s="3">
        <v>-1838.3927679999999</v>
      </c>
      <c r="F2682" s="2">
        <v>-122.092685</v>
      </c>
      <c r="G2682" s="2">
        <v>36.700794000000002</v>
      </c>
      <c r="H2682" s="3">
        <v>51746.343089000002</v>
      </c>
      <c r="I2682" s="3">
        <v>287.98737899999998</v>
      </c>
      <c r="J2682">
        <v>1.4897000000000001E-2</v>
      </c>
      <c r="K2682" t="e">
        <f>VLOOKUP(A2682,Channel_xs_widths!$D$2:$E$279,2,FALSE)</f>
        <v>#N/A</v>
      </c>
      <c r="Q2682" s="5"/>
      <c r="R2682" s="3"/>
      <c r="U2682" s="16"/>
      <c r="V2682" s="2"/>
      <c r="W2682" s="5"/>
      <c r="AB2682" s="3"/>
      <c r="AC2682" s="2"/>
      <c r="AD2682" s="2"/>
    </row>
    <row r="2683" spans="1:30">
      <c r="A2683" s="5">
        <v>51687.379300000001</v>
      </c>
      <c r="B2683" s="3">
        <v>-1838.5185550000001</v>
      </c>
      <c r="F2683" s="2">
        <v>-122.09290799999999</v>
      </c>
      <c r="G2683" s="2">
        <v>36.700854</v>
      </c>
      <c r="H2683" s="3">
        <v>51767.317211000001</v>
      </c>
      <c r="I2683" s="3">
        <v>287.98748899999998</v>
      </c>
      <c r="J2683">
        <v>6.0060000000000001E-3</v>
      </c>
      <c r="K2683" t="e">
        <f>VLOOKUP(A2683,Channel_xs_widths!$D$2:$E$279,2,FALSE)</f>
        <v>#N/A</v>
      </c>
      <c r="Q2683" s="5"/>
      <c r="R2683" s="3"/>
      <c r="U2683" s="16"/>
      <c r="V2683" s="2"/>
      <c r="W2683" s="5"/>
      <c r="AB2683" s="3"/>
      <c r="AC2683" s="2"/>
      <c r="AD2683" s="2"/>
    </row>
    <row r="2684" spans="1:30">
      <c r="A2684" s="5">
        <v>51697.9663</v>
      </c>
      <c r="B2684" s="3">
        <v>-1838.58232</v>
      </c>
      <c r="F2684" s="2">
        <v>-122.093019</v>
      </c>
      <c r="G2684" s="2">
        <v>36.700887000000002</v>
      </c>
      <c r="H2684" s="3">
        <v>51777.904451000002</v>
      </c>
      <c r="I2684" s="3">
        <v>289.54243300000002</v>
      </c>
      <c r="J2684">
        <v>2.5832000000000001E-2</v>
      </c>
      <c r="K2684">
        <f>VLOOKUP(A2684,Channel_xs_widths!$D$2:$E$279,2,FALSE)</f>
        <v>1086.09399846</v>
      </c>
      <c r="Q2684" s="5"/>
      <c r="R2684" s="3"/>
      <c r="U2684" s="16"/>
      <c r="V2684" s="2"/>
      <c r="W2684" s="5"/>
      <c r="AB2684" s="3"/>
      <c r="AC2684" s="2"/>
      <c r="AD2684" s="2"/>
    </row>
    <row r="2685" spans="1:30">
      <c r="A2685" s="5">
        <v>51729.727400000003</v>
      </c>
      <c r="B2685" s="3">
        <v>-1839.6125039999999</v>
      </c>
      <c r="F2685" s="2">
        <v>-122.09335299999999</v>
      </c>
      <c r="G2685" s="2">
        <v>36.700985000000003</v>
      </c>
      <c r="H2685" s="3">
        <v>51809.682272999999</v>
      </c>
      <c r="I2685" s="3">
        <v>289.54258099999998</v>
      </c>
      <c r="J2685">
        <v>4.5346999999999998E-2</v>
      </c>
      <c r="K2685" t="e">
        <f>VLOOKUP(A2685,Channel_xs_widths!$D$2:$E$279,2,FALSE)</f>
        <v>#N/A</v>
      </c>
      <c r="Q2685" s="5"/>
      <c r="R2685" s="3"/>
      <c r="U2685" s="16"/>
      <c r="V2685" s="2"/>
      <c r="W2685" s="5"/>
      <c r="AB2685" s="3"/>
      <c r="AC2685" s="2"/>
      <c r="AD2685" s="2"/>
    </row>
    <row r="2686" spans="1:30">
      <c r="A2686" s="5">
        <v>51745.608</v>
      </c>
      <c r="B2686" s="3">
        <v>-1840.742737</v>
      </c>
      <c r="F2686" s="2">
        <v>-122.09352</v>
      </c>
      <c r="G2686" s="2">
        <v>36.701034</v>
      </c>
      <c r="H2686" s="3">
        <v>51825.602986999998</v>
      </c>
      <c r="I2686" s="3">
        <v>289.54274800000002</v>
      </c>
      <c r="J2686">
        <v>6.7409999999999998E-2</v>
      </c>
      <c r="K2686" t="e">
        <f>VLOOKUP(A2686,Channel_xs_widths!$D$2:$E$279,2,FALSE)</f>
        <v>#N/A</v>
      </c>
      <c r="Q2686" s="5"/>
      <c r="R2686" s="3"/>
      <c r="U2686" s="16"/>
      <c r="V2686" s="2"/>
      <c r="W2686" s="5"/>
      <c r="AB2686" s="3"/>
      <c r="AC2686" s="2"/>
      <c r="AD2686" s="2"/>
    </row>
    <row r="2687" spans="1:30">
      <c r="A2687" s="5">
        <v>51761.488499999999</v>
      </c>
      <c r="B2687" s="3">
        <v>-1841.753518</v>
      </c>
      <c r="F2687" s="2">
        <v>-122.093687</v>
      </c>
      <c r="G2687" s="2">
        <v>36.701084000000002</v>
      </c>
      <c r="H2687" s="3">
        <v>51841.515657999997</v>
      </c>
      <c r="I2687" s="3">
        <v>289.54285900000002</v>
      </c>
      <c r="J2687">
        <v>4.9530999999999999E-2</v>
      </c>
      <c r="K2687" t="e">
        <f>VLOOKUP(A2687,Channel_xs_widths!$D$2:$E$279,2,FALSE)</f>
        <v>#N/A</v>
      </c>
      <c r="Q2687" s="5"/>
      <c r="R2687" s="3"/>
      <c r="U2687" s="16"/>
      <c r="V2687" s="2"/>
      <c r="W2687" s="5"/>
      <c r="AB2687" s="3"/>
      <c r="AC2687" s="2"/>
      <c r="AD2687" s="2"/>
    </row>
    <row r="2688" spans="1:30">
      <c r="A2688" s="5">
        <v>51793.249600000003</v>
      </c>
      <c r="B2688" s="3">
        <v>-1843.102484</v>
      </c>
      <c r="C2688" t="s">
        <v>12</v>
      </c>
      <c r="D2688" t="s">
        <v>12</v>
      </c>
      <c r="E2688" s="16" t="s">
        <v>12</v>
      </c>
      <c r="F2688" s="2">
        <v>-122.094021</v>
      </c>
      <c r="G2688" s="2">
        <v>36.701182000000003</v>
      </c>
      <c r="H2688" s="3">
        <v>51873.305335999998</v>
      </c>
      <c r="I2688" s="3">
        <v>289.543026</v>
      </c>
      <c r="J2688">
        <v>3.5691000000000001E-2</v>
      </c>
      <c r="K2688" t="e">
        <f>VLOOKUP(A2688,Channel_xs_widths!$D$2:$E$279,2,FALSE)</f>
        <v>#N/A</v>
      </c>
      <c r="L2688">
        <f>(K2684+K2693)/2</f>
        <v>1141.07864187</v>
      </c>
      <c r="Q2688" s="5"/>
      <c r="R2688" s="3"/>
      <c r="U2688" s="16"/>
      <c r="V2688" s="2"/>
      <c r="W2688" s="5"/>
      <c r="AB2688" s="3"/>
      <c r="AC2688" s="2"/>
      <c r="AD2688" s="2"/>
    </row>
    <row r="2689" spans="1:30">
      <c r="A2689" s="5">
        <v>51803.836600000002</v>
      </c>
      <c r="B2689" s="3">
        <v>-1843.2649739999999</v>
      </c>
      <c r="F2689" s="2">
        <v>-122.094132</v>
      </c>
      <c r="G2689" s="2">
        <v>36.701214999999998</v>
      </c>
      <c r="H2689" s="3">
        <v>51883.893588999999</v>
      </c>
      <c r="I2689" s="3">
        <v>289.54317400000002</v>
      </c>
      <c r="J2689">
        <v>1.353E-2</v>
      </c>
      <c r="K2689" t="e">
        <f>VLOOKUP(A2689,Channel_xs_widths!$D$2:$E$279,2,FALSE)</f>
        <v>#N/A</v>
      </c>
      <c r="Q2689" s="5"/>
      <c r="R2689" s="3"/>
      <c r="U2689" s="16"/>
      <c r="V2689" s="2"/>
      <c r="W2689" s="5"/>
      <c r="AB2689" s="3"/>
      <c r="AC2689" s="2"/>
      <c r="AD2689" s="2"/>
    </row>
    <row r="2690" spans="1:30">
      <c r="A2690" s="5">
        <v>51823.9594</v>
      </c>
      <c r="B2690" s="3">
        <v>-1843.5179909999999</v>
      </c>
      <c r="F2690" s="2">
        <v>-122.09435499999999</v>
      </c>
      <c r="G2690" s="2">
        <v>36.701242000000001</v>
      </c>
      <c r="H2690" s="3">
        <v>51904.018057000001</v>
      </c>
      <c r="I2690" s="3">
        <v>278.25234599999999</v>
      </c>
      <c r="J2690">
        <v>2.6169000000000001E-2</v>
      </c>
      <c r="K2690" t="e">
        <f>VLOOKUP(A2690,Channel_xs_widths!$D$2:$E$279,2,FALSE)</f>
        <v>#N/A</v>
      </c>
      <c r="Q2690" s="5"/>
      <c r="R2690" s="3"/>
      <c r="U2690" s="16"/>
      <c r="V2690" s="2"/>
      <c r="W2690" s="5"/>
      <c r="AB2690" s="3"/>
      <c r="AC2690" s="2"/>
      <c r="AD2690" s="2"/>
    </row>
    <row r="2691" spans="1:30">
      <c r="A2691" s="5">
        <v>51854.143700000001</v>
      </c>
      <c r="B2691" s="3">
        <v>-1844.5814399999999</v>
      </c>
      <c r="F2691" s="2">
        <v>-122.094689</v>
      </c>
      <c r="G2691" s="2">
        <v>36.701284000000001</v>
      </c>
      <c r="H2691" s="3">
        <v>51934.221086999998</v>
      </c>
      <c r="I2691" s="3">
        <v>278.25251600000001</v>
      </c>
      <c r="J2691">
        <v>3.8947000000000002E-2</v>
      </c>
      <c r="K2691" t="e">
        <f>VLOOKUP(A2691,Channel_xs_widths!$D$2:$E$279,2,FALSE)</f>
        <v>#N/A</v>
      </c>
      <c r="Q2691" s="5"/>
      <c r="R2691" s="3"/>
      <c r="U2691" s="16"/>
      <c r="V2691" s="2"/>
      <c r="W2691" s="5"/>
      <c r="AB2691" s="3"/>
      <c r="AC2691" s="2"/>
      <c r="AD2691" s="2"/>
    </row>
    <row r="2692" spans="1:30">
      <c r="A2692" s="5">
        <v>51869.2359</v>
      </c>
      <c r="B2692" s="3">
        <v>-1845.2813719999999</v>
      </c>
      <c r="F2692" s="2">
        <v>-122.09485599999999</v>
      </c>
      <c r="G2692" s="2">
        <v>36.701304999999998</v>
      </c>
      <c r="H2692" s="3">
        <v>51949.329452999998</v>
      </c>
      <c r="I2692" s="3">
        <v>278.25266800000003</v>
      </c>
      <c r="J2692">
        <v>4.4075999999999997E-2</v>
      </c>
      <c r="K2692" t="e">
        <f>VLOOKUP(A2692,Channel_xs_widths!$D$2:$E$279,2,FALSE)</f>
        <v>#N/A</v>
      </c>
      <c r="Q2692" s="5"/>
      <c r="R2692" s="3"/>
      <c r="U2692" s="16"/>
      <c r="V2692" s="2"/>
      <c r="W2692" s="5"/>
      <c r="AB2692" s="3"/>
      <c r="AC2692" s="2"/>
      <c r="AD2692" s="2"/>
    </row>
    <row r="2693" spans="1:30">
      <c r="A2693" s="5">
        <v>51884.328000000001</v>
      </c>
      <c r="B2693" s="3">
        <v>-1845.9118370000001</v>
      </c>
      <c r="F2693" s="2">
        <v>-122.095023</v>
      </c>
      <c r="G2693" s="2">
        <v>36.701326000000002</v>
      </c>
      <c r="H2693" s="3">
        <v>51964.434756000002</v>
      </c>
      <c r="I2693" s="3">
        <v>278.25277</v>
      </c>
      <c r="J2693">
        <v>2.6502999999999999E-2</v>
      </c>
      <c r="K2693">
        <f>VLOOKUP(A2693,Channel_xs_widths!$D$2:$E$279,2,FALSE)</f>
        <v>1196.0632852799999</v>
      </c>
      <c r="Q2693" s="5"/>
      <c r="R2693" s="3"/>
      <c r="U2693" s="16"/>
      <c r="V2693" s="2"/>
      <c r="W2693" s="5"/>
      <c r="AB2693" s="3"/>
      <c r="AC2693" s="2"/>
      <c r="AD2693" s="2"/>
    </row>
    <row r="2694" spans="1:30">
      <c r="A2694" s="5">
        <v>51914.512300000002</v>
      </c>
      <c r="B2694" s="3">
        <v>-1846.4813509999999</v>
      </c>
      <c r="F2694" s="2">
        <v>-122.09535700000001</v>
      </c>
      <c r="G2694" s="2">
        <v>36.701366999999998</v>
      </c>
      <c r="H2694" s="3">
        <v>51994.624393999999</v>
      </c>
      <c r="I2694" s="3">
        <v>278.25292300000001</v>
      </c>
      <c r="J2694">
        <v>2.1271000000000002E-2</v>
      </c>
      <c r="K2694" t="e">
        <f>VLOOKUP(A2694,Channel_xs_widths!$D$2:$E$279,2,FALSE)</f>
        <v>#N/A</v>
      </c>
      <c r="Q2694" s="5"/>
      <c r="R2694" s="3"/>
      <c r="U2694" s="16"/>
      <c r="V2694" s="2"/>
      <c r="W2694" s="5"/>
      <c r="AB2694" s="3"/>
      <c r="AC2694" s="2"/>
      <c r="AD2694" s="2"/>
    </row>
    <row r="2695" spans="1:30">
      <c r="A2695" s="5">
        <v>51934.6351</v>
      </c>
      <c r="B2695" s="3">
        <v>-1846.9819339999999</v>
      </c>
      <c r="F2695" s="2">
        <v>-122.095579</v>
      </c>
      <c r="G2695" s="2">
        <v>36.701394999999998</v>
      </c>
      <c r="H2695" s="3">
        <v>52014.753453999998</v>
      </c>
      <c r="I2695" s="3">
        <v>278.25309299999998</v>
      </c>
      <c r="J2695">
        <v>2.4905E-2</v>
      </c>
      <c r="K2695" t="e">
        <f>VLOOKUP(A2695,Channel_xs_widths!$D$2:$E$279,2,FALSE)</f>
        <v>#N/A</v>
      </c>
      <c r="Q2695" s="5"/>
      <c r="R2695" s="3"/>
      <c r="U2695" s="16"/>
      <c r="V2695" s="2"/>
      <c r="W2695" s="5"/>
      <c r="AB2695" s="3"/>
      <c r="AC2695" s="2"/>
      <c r="AD2695" s="2"/>
    </row>
    <row r="2696" spans="1:30">
      <c r="A2696" s="5">
        <v>51944.887600000002</v>
      </c>
      <c r="B2696" s="3">
        <v>-1847.237844</v>
      </c>
      <c r="F2696" s="2">
        <v>-122.095691</v>
      </c>
      <c r="G2696" s="2">
        <v>36.701416999999999</v>
      </c>
      <c r="H2696" s="3">
        <v>52025.009143000003</v>
      </c>
      <c r="I2696" s="3">
        <v>283.57015699999999</v>
      </c>
      <c r="J2696">
        <v>1.8425E-2</v>
      </c>
      <c r="K2696" t="e">
        <f>VLOOKUP(A2696,Channel_xs_widths!$D$2:$E$279,2,FALSE)</f>
        <v>#N/A</v>
      </c>
      <c r="Q2696" s="5"/>
      <c r="R2696" s="3"/>
      <c r="U2696" s="16"/>
      <c r="V2696" s="2"/>
      <c r="W2696" s="5"/>
      <c r="AB2696" s="3"/>
      <c r="AC2696" s="2"/>
      <c r="AD2696" s="2"/>
    </row>
    <row r="2697" spans="1:30">
      <c r="A2697" s="5">
        <v>51975.645100000002</v>
      </c>
      <c r="B2697" s="3">
        <v>-1847.7375489999999</v>
      </c>
      <c r="F2697" s="2">
        <v>-122.096024</v>
      </c>
      <c r="G2697" s="2">
        <v>36.701484999999998</v>
      </c>
      <c r="H2697" s="3">
        <v>52055.770671999999</v>
      </c>
      <c r="I2697" s="3">
        <v>283.57029799999998</v>
      </c>
      <c r="J2697">
        <v>1.3941E-2</v>
      </c>
      <c r="K2697" t="e">
        <f>VLOOKUP(A2697,Channel_xs_widths!$D$2:$E$279,2,FALSE)</f>
        <v>#N/A</v>
      </c>
      <c r="Q2697" s="5"/>
      <c r="R2697" s="3"/>
      <c r="U2697" s="16"/>
      <c r="V2697" s="2"/>
      <c r="W2697" s="5"/>
      <c r="AB2697" s="3"/>
      <c r="AC2697" s="2"/>
      <c r="AD2697" s="2"/>
    </row>
    <row r="2698" spans="1:30">
      <c r="A2698" s="5">
        <v>52006.402499999997</v>
      </c>
      <c r="B2698" s="3">
        <v>-1848.0954079999999</v>
      </c>
      <c r="F2698" s="2">
        <v>-122.096358</v>
      </c>
      <c r="G2698" s="2">
        <v>36.701552999999997</v>
      </c>
      <c r="H2698" s="3">
        <v>52086.530197</v>
      </c>
      <c r="I2698" s="3">
        <v>283.57050900000002</v>
      </c>
      <c r="J2698">
        <v>1.38E-2</v>
      </c>
      <c r="K2698" t="e">
        <f>VLOOKUP(A2698,Channel_xs_widths!$D$2:$E$279,2,FALSE)</f>
        <v>#N/A</v>
      </c>
      <c r="Q2698" s="5"/>
      <c r="R2698" s="3"/>
      <c r="U2698" s="16"/>
      <c r="V2698" s="2"/>
      <c r="W2698" s="5"/>
      <c r="AB2698" s="3"/>
      <c r="AC2698" s="2"/>
      <c r="AD2698" s="2"/>
    </row>
    <row r="2699" spans="1:30">
      <c r="A2699" s="5">
        <v>52016.654999999999</v>
      </c>
      <c r="B2699" s="3">
        <v>-1848.303467</v>
      </c>
      <c r="F2699" s="2">
        <v>-122.09647</v>
      </c>
      <c r="G2699" s="2">
        <v>36.701574999999998</v>
      </c>
      <c r="H2699" s="3">
        <v>52096.784782000002</v>
      </c>
      <c r="I2699" s="3">
        <v>283.570649</v>
      </c>
      <c r="J2699">
        <v>2.537E-2</v>
      </c>
      <c r="K2699" t="e">
        <f>VLOOKUP(A2699,Channel_xs_widths!$D$2:$E$279,2,FALSE)</f>
        <v>#N/A</v>
      </c>
      <c r="Q2699" s="5"/>
      <c r="R2699" s="3"/>
      <c r="U2699" s="16"/>
      <c r="V2699" s="2"/>
      <c r="W2699" s="5"/>
      <c r="AB2699" s="3"/>
      <c r="AC2699" s="2"/>
      <c r="AD2699" s="2"/>
    </row>
    <row r="2700" spans="1:30">
      <c r="A2700" s="5">
        <v>52037.159899999999</v>
      </c>
      <c r="B2700" s="3">
        <v>-1848.875712</v>
      </c>
      <c r="F2700" s="2">
        <v>-122.096692</v>
      </c>
      <c r="G2700" s="2">
        <v>36.701619999999998</v>
      </c>
      <c r="H2700" s="3">
        <v>52117.297706999998</v>
      </c>
      <c r="I2700" s="3">
        <v>283.57075500000002</v>
      </c>
      <c r="J2700">
        <v>3.585E-2</v>
      </c>
      <c r="K2700" t="e">
        <f>VLOOKUP(A2700,Channel_xs_widths!$D$2:$E$279,2,FALSE)</f>
        <v>#N/A</v>
      </c>
      <c r="Q2700" s="5"/>
      <c r="R2700" s="3"/>
      <c r="U2700" s="16"/>
      <c r="V2700" s="2"/>
      <c r="W2700" s="5"/>
      <c r="AB2700" s="3"/>
      <c r="AC2700" s="2"/>
      <c r="AD2700" s="2"/>
    </row>
    <row r="2701" spans="1:30">
      <c r="A2701" s="5">
        <v>52067.917300000001</v>
      </c>
      <c r="B2701" s="3">
        <v>-1850.1412350000001</v>
      </c>
      <c r="F2701" s="2">
        <v>-122.097026</v>
      </c>
      <c r="G2701" s="2">
        <v>36.701687999999997</v>
      </c>
      <c r="H2701" s="3">
        <v>52148.081119000002</v>
      </c>
      <c r="I2701" s="3">
        <v>283.57092999999998</v>
      </c>
      <c r="J2701">
        <v>3.7032000000000002E-2</v>
      </c>
      <c r="K2701">
        <f>VLOOKUP(A2701,Channel_xs_widths!$D$2:$E$279,2,FALSE)</f>
        <v>1503.9092282500001</v>
      </c>
      <c r="Q2701" s="5"/>
      <c r="R2701" s="3"/>
      <c r="U2701" s="16"/>
      <c r="V2701" s="2"/>
      <c r="W2701" s="5"/>
      <c r="AB2701" s="3"/>
      <c r="AC2701" s="2"/>
      <c r="AD2701" s="2"/>
    </row>
    <row r="2702" spans="1:30">
      <c r="A2702" s="5">
        <v>52098.674700000003</v>
      </c>
      <c r="B2702" s="3">
        <v>-1851.1537269999999</v>
      </c>
      <c r="C2702" t="s">
        <v>13</v>
      </c>
      <c r="F2702" s="2">
        <v>-122.09735999999999</v>
      </c>
      <c r="G2702" s="2">
        <v>36.701754999999999</v>
      </c>
      <c r="H2702" s="3">
        <v>52178.855141</v>
      </c>
      <c r="I2702" s="3">
        <v>283.57114100000001</v>
      </c>
      <c r="J2702">
        <v>3.7150000000000002E-2</v>
      </c>
      <c r="K2702" t="e">
        <f>VLOOKUP(A2702,Channel_xs_widths!$D$2:$E$279,2,FALSE)</f>
        <v>#N/A</v>
      </c>
      <c r="Q2702" s="5"/>
      <c r="R2702" s="3"/>
      <c r="U2702" s="16"/>
      <c r="V2702" s="2"/>
      <c r="W2702" s="5"/>
      <c r="AB2702" s="3"/>
      <c r="AC2702" s="2"/>
      <c r="AD2702" s="2"/>
    </row>
    <row r="2703" spans="1:30">
      <c r="A2703" s="5">
        <v>52129.432000000001</v>
      </c>
      <c r="B2703" s="3">
        <v>-1852.426524</v>
      </c>
      <c r="F2703" s="2">
        <v>-122.097694</v>
      </c>
      <c r="G2703" s="2">
        <v>36.701822999999997</v>
      </c>
      <c r="H2703" s="3">
        <v>52209.638799</v>
      </c>
      <c r="I2703" s="3">
        <v>283.57135199999999</v>
      </c>
      <c r="J2703">
        <v>3.7203E-2</v>
      </c>
      <c r="K2703" t="e">
        <f>VLOOKUP(A2703,Channel_xs_widths!$D$2:$E$279,2,FALSE)</f>
        <v>#N/A</v>
      </c>
      <c r="Q2703" s="5"/>
      <c r="R2703" s="3"/>
      <c r="U2703" s="16"/>
      <c r="V2703" s="2"/>
      <c r="W2703" s="5"/>
      <c r="AB2703" s="3"/>
      <c r="AC2703" s="2"/>
      <c r="AD2703" s="2"/>
    </row>
    <row r="2704" spans="1:30">
      <c r="A2704" s="5">
        <v>52139.684500000003</v>
      </c>
      <c r="B2704" s="3">
        <v>-1852.6794030000001</v>
      </c>
      <c r="F2704" s="2">
        <v>-122.09780499999999</v>
      </c>
      <c r="G2704" s="2">
        <v>36.701846000000003</v>
      </c>
      <c r="H2704" s="3">
        <v>52219.894355999997</v>
      </c>
      <c r="I2704" s="3">
        <v>283.57149199999998</v>
      </c>
      <c r="J2704">
        <v>2.2055000000000002E-2</v>
      </c>
      <c r="K2704" t="e">
        <f>VLOOKUP(A2704,Channel_xs_widths!$D$2:$E$279,2,FALSE)</f>
        <v>#N/A</v>
      </c>
      <c r="Q2704" s="5"/>
      <c r="R2704" s="3"/>
      <c r="U2704" s="16"/>
      <c r="V2704" s="2"/>
      <c r="W2704" s="5"/>
      <c r="AB2704" s="3"/>
      <c r="AC2704" s="2"/>
      <c r="AD2704" s="2"/>
    </row>
    <row r="2705" spans="1:30">
      <c r="A2705" s="5">
        <v>52160.189299999998</v>
      </c>
      <c r="B2705" s="3">
        <v>-1853.104879</v>
      </c>
      <c r="F2705" s="2">
        <v>-122.098028</v>
      </c>
      <c r="G2705" s="2">
        <v>36.701891000000003</v>
      </c>
      <c r="H2705" s="3">
        <v>52240.403638999996</v>
      </c>
      <c r="I2705" s="3">
        <v>283.57159799999999</v>
      </c>
      <c r="J2705">
        <v>2.2653E-2</v>
      </c>
      <c r="K2705" t="e">
        <f>VLOOKUP(A2705,Channel_xs_widths!$D$2:$E$279,2,FALSE)</f>
        <v>#N/A</v>
      </c>
      <c r="M2705" s="5">
        <f>A2707-A2701</f>
        <v>122.76139999999577</v>
      </c>
      <c r="Q2705" s="5"/>
      <c r="R2705" s="3"/>
      <c r="U2705" s="16"/>
      <c r="V2705" s="2"/>
      <c r="W2705" s="5"/>
      <c r="AB2705" s="3"/>
      <c r="AC2705" s="2"/>
      <c r="AD2705" s="2"/>
    </row>
    <row r="2706" spans="1:30">
      <c r="A2706" s="5">
        <v>52180.694199999998</v>
      </c>
      <c r="B2706" s="3">
        <v>-1853.6083980000001</v>
      </c>
      <c r="F2706" s="2">
        <v>-122.098251</v>
      </c>
      <c r="G2706" s="2">
        <v>36.701936000000003</v>
      </c>
      <c r="H2706" s="3">
        <v>52260.914676</v>
      </c>
      <c r="I2706" s="3">
        <v>283.57173799999998</v>
      </c>
      <c r="J2706">
        <v>2.5283E-2</v>
      </c>
      <c r="K2706" t="e">
        <f>VLOOKUP(A2706,Channel_xs_widths!$D$2:$E$279,2,FALSE)</f>
        <v>#N/A</v>
      </c>
      <c r="L2706">
        <f>((K2711-K2701)*(M2705/M2706))+K2701</f>
        <v>1524.6370545080374</v>
      </c>
      <c r="M2706" s="5">
        <f>A2711-A2701</f>
        <v>222.60659999999916</v>
      </c>
      <c r="Q2706" s="5"/>
      <c r="R2706" s="3"/>
      <c r="U2706" s="16"/>
      <c r="V2706" s="2"/>
      <c r="W2706" s="5"/>
      <c r="AB2706" s="3"/>
      <c r="AC2706" s="2"/>
      <c r="AD2706" s="2"/>
    </row>
    <row r="2707" spans="1:30">
      <c r="A2707" s="5">
        <v>52190.678699999997</v>
      </c>
      <c r="B2707" s="3">
        <v>-1853.875732</v>
      </c>
      <c r="D2707" t="s">
        <v>13</v>
      </c>
      <c r="F2707" s="2">
        <v>-122.09836199999999</v>
      </c>
      <c r="G2707" s="2">
        <v>36.701943999999997</v>
      </c>
      <c r="H2707" s="3">
        <v>52270.902780999997</v>
      </c>
      <c r="I2707" s="3">
        <v>274.68406700000003</v>
      </c>
      <c r="J2707">
        <v>3.7115000000000002E-2</v>
      </c>
      <c r="K2707" t="e">
        <f>VLOOKUP(A2707,Channel_xs_widths!$D$2:$E$279,2,FALSE)</f>
        <v>#N/A</v>
      </c>
      <c r="Q2707" s="5"/>
      <c r="R2707" s="3"/>
      <c r="U2707" s="16"/>
      <c r="V2707" s="2"/>
      <c r="W2707" s="5"/>
      <c r="AB2707" s="3"/>
      <c r="AC2707" s="2"/>
      <c r="AD2707" s="2"/>
    </row>
    <row r="2708" spans="1:30">
      <c r="A2708" s="5">
        <v>52220.632299999997</v>
      </c>
      <c r="B2708" s="3">
        <v>-1855.0907090000001</v>
      </c>
      <c r="E2708" s="16" t="s">
        <v>13</v>
      </c>
      <c r="F2708" s="2">
        <v>-122.098696</v>
      </c>
      <c r="G2708" s="2">
        <v>36.701968000000001</v>
      </c>
      <c r="H2708" s="3">
        <v>52300.880983000003</v>
      </c>
      <c r="I2708" s="3">
        <v>274.68420099999997</v>
      </c>
      <c r="J2708">
        <v>3.9673E-2</v>
      </c>
      <c r="K2708" t="e">
        <f>VLOOKUP(A2708,Channel_xs_widths!$D$2:$E$279,2,FALSE)</f>
        <v>#N/A</v>
      </c>
      <c r="Q2708" s="5"/>
      <c r="R2708" s="3"/>
      <c r="U2708" s="16"/>
      <c r="V2708" s="2"/>
      <c r="W2708" s="5"/>
      <c r="AB2708" s="3"/>
      <c r="AC2708" s="2"/>
      <c r="AD2708" s="2"/>
    </row>
    <row r="2709" spans="1:30">
      <c r="A2709" s="5">
        <v>52250.585899999998</v>
      </c>
      <c r="B2709" s="3">
        <v>-1856.2524530000001</v>
      </c>
      <c r="F2709" s="2">
        <v>-122.09903</v>
      </c>
      <c r="G2709" s="2">
        <v>36.701993000000002</v>
      </c>
      <c r="H2709" s="3">
        <v>52330.857063000003</v>
      </c>
      <c r="I2709" s="3">
        <v>274.68440199999998</v>
      </c>
      <c r="J2709">
        <v>3.6422000000000003E-2</v>
      </c>
      <c r="K2709" t="e">
        <f>VLOOKUP(A2709,Channel_xs_widths!$D$2:$E$279,2,FALSE)</f>
        <v>#N/A</v>
      </c>
      <c r="Q2709" s="5"/>
      <c r="R2709" s="3"/>
      <c r="U2709" s="16"/>
      <c r="V2709" s="2"/>
      <c r="W2709" s="5"/>
      <c r="AB2709" s="3"/>
      <c r="AC2709" s="2"/>
      <c r="AD2709" s="2"/>
    </row>
    <row r="2710" spans="1:30">
      <c r="A2710" s="5">
        <v>52280.539400000001</v>
      </c>
      <c r="B2710" s="3">
        <v>-1857.2726720000001</v>
      </c>
      <c r="F2710" s="2">
        <v>-122.09936399999999</v>
      </c>
      <c r="G2710" s="2">
        <v>36.702018000000002</v>
      </c>
      <c r="H2710" s="3">
        <v>52360.827982000003</v>
      </c>
      <c r="I2710" s="3">
        <v>274.68460299999998</v>
      </c>
      <c r="J2710">
        <v>3.1327000000000001E-2</v>
      </c>
      <c r="K2710" t="e">
        <f>VLOOKUP(A2710,Channel_xs_widths!$D$2:$E$279,2,FALSE)</f>
        <v>#N/A</v>
      </c>
      <c r="Q2710" s="5"/>
      <c r="R2710" s="3"/>
      <c r="U2710" s="16"/>
      <c r="V2710" s="2"/>
      <c r="W2710" s="5"/>
      <c r="AB2710" s="3"/>
      <c r="AC2710" s="2"/>
      <c r="AD2710" s="2"/>
    </row>
    <row r="2711" spans="1:30">
      <c r="A2711" s="5">
        <v>52290.5239</v>
      </c>
      <c r="B2711" s="3">
        <v>-1857.5035809999999</v>
      </c>
      <c r="F2711" s="2">
        <v>-122.099475</v>
      </c>
      <c r="G2711" s="2">
        <v>36.702025999999996</v>
      </c>
      <c r="H2711" s="3">
        <v>52370.815165</v>
      </c>
      <c r="I2711" s="3">
        <v>274.68473699999998</v>
      </c>
      <c r="J2711">
        <v>2.1932E-2</v>
      </c>
      <c r="K2711">
        <f>VLOOKUP(A2711,Channel_xs_widths!$D$2:$E$279,2,FALSE)</f>
        <v>1541.49556181</v>
      </c>
      <c r="Q2711" s="5"/>
      <c r="R2711" s="3"/>
      <c r="U2711" s="16"/>
      <c r="V2711" s="2"/>
      <c r="W2711" s="5"/>
      <c r="AB2711" s="3"/>
      <c r="AC2711" s="2"/>
      <c r="AD2711" s="2"/>
    </row>
    <row r="2712" spans="1:30">
      <c r="A2712" s="5">
        <v>52310.808199999999</v>
      </c>
      <c r="B2712" s="3">
        <v>-1857.9365230000001</v>
      </c>
      <c r="F2712" s="2">
        <v>-122.099698</v>
      </c>
      <c r="G2712" s="2">
        <v>36.702061999999998</v>
      </c>
      <c r="H2712" s="3">
        <v>52391.104041999999</v>
      </c>
      <c r="I2712" s="3">
        <v>280.83270199999998</v>
      </c>
      <c r="J2712">
        <v>1.9213000000000001E-2</v>
      </c>
      <c r="K2712" t="e">
        <f>VLOOKUP(A2712,Channel_xs_widths!$D$2:$E$279,2,FALSE)</f>
        <v>#N/A</v>
      </c>
      <c r="Q2712" s="5"/>
      <c r="R2712" s="3"/>
      <c r="U2712" s="16"/>
      <c r="V2712" s="2"/>
      <c r="W2712" s="5"/>
      <c r="AB2712" s="3"/>
      <c r="AC2712" s="2"/>
      <c r="AD2712" s="2"/>
    </row>
    <row r="2713" spans="1:30">
      <c r="A2713" s="5">
        <v>52341.234499999999</v>
      </c>
      <c r="B2713" s="3">
        <v>-1858.477905</v>
      </c>
      <c r="F2713" s="2">
        <v>-122.100032</v>
      </c>
      <c r="G2713" s="2">
        <v>36.702115999999997</v>
      </c>
      <c r="H2713" s="3">
        <v>52421.535225</v>
      </c>
      <c r="I2713" s="3">
        <v>280.832874</v>
      </c>
      <c r="J2713">
        <v>1.3094E-2</v>
      </c>
      <c r="K2713" t="e">
        <f>VLOOKUP(A2713,Channel_xs_widths!$D$2:$E$279,2,FALSE)</f>
        <v>#N/A</v>
      </c>
      <c r="Q2713" s="5"/>
      <c r="R2713" s="3"/>
      <c r="U2713" s="16"/>
      <c r="V2713" s="2"/>
      <c r="W2713" s="5"/>
      <c r="AB2713" s="3"/>
      <c r="AC2713" s="2"/>
      <c r="AD2713" s="2"/>
    </row>
    <row r="2714" spans="1:30">
      <c r="A2714" s="5">
        <v>52371.660900000003</v>
      </c>
      <c r="B2714" s="3">
        <v>-1858.7333249999999</v>
      </c>
      <c r="F2714" s="2">
        <v>-122.100365</v>
      </c>
      <c r="G2714" s="2">
        <v>36.702170000000002</v>
      </c>
      <c r="H2714" s="3">
        <v>52451.962641999999</v>
      </c>
      <c r="I2714" s="3">
        <v>280.83308099999999</v>
      </c>
      <c r="J2714">
        <v>1.4897000000000001E-2</v>
      </c>
      <c r="K2714" t="e">
        <f>VLOOKUP(A2714,Channel_xs_widths!$D$2:$E$279,2,FALSE)</f>
        <v>#N/A</v>
      </c>
      <c r="Q2714" s="5"/>
      <c r="R2714" s="3"/>
      <c r="U2714" s="16"/>
      <c r="V2714" s="2"/>
      <c r="W2714" s="5"/>
      <c r="AB2714" s="3"/>
      <c r="AC2714" s="2"/>
      <c r="AD2714" s="2"/>
    </row>
    <row r="2715" spans="1:30">
      <c r="A2715" s="5">
        <v>52402.087200000002</v>
      </c>
      <c r="B2715" s="3">
        <v>-1859.384399</v>
      </c>
      <c r="F2715" s="2">
        <v>-122.10069900000001</v>
      </c>
      <c r="G2715" s="2">
        <v>36.702224000000001</v>
      </c>
      <c r="H2715" s="3">
        <v>52482.395928999998</v>
      </c>
      <c r="I2715" s="3">
        <v>280.83328699999998</v>
      </c>
      <c r="J2715">
        <v>1.9827000000000001E-2</v>
      </c>
      <c r="K2715" t="e">
        <f>VLOOKUP(A2715,Channel_xs_widths!$D$2:$E$279,2,FALSE)</f>
        <v>#N/A</v>
      </c>
      <c r="Q2715" s="5"/>
      <c r="R2715" s="3"/>
      <c r="U2715" s="16"/>
      <c r="V2715" s="2"/>
      <c r="W2715" s="5"/>
      <c r="AB2715" s="3"/>
      <c r="AC2715" s="2"/>
      <c r="AD2715" s="2"/>
    </row>
    <row r="2716" spans="1:30">
      <c r="A2716" s="5">
        <v>52432.513500000001</v>
      </c>
      <c r="B2716" s="3">
        <v>-1859.9398679999999</v>
      </c>
      <c r="F2716" s="2">
        <v>-122.101033</v>
      </c>
      <c r="G2716" s="2">
        <v>36.702278</v>
      </c>
      <c r="H2716" s="3">
        <v>52512.827299999997</v>
      </c>
      <c r="I2716" s="3">
        <v>280.83349399999997</v>
      </c>
      <c r="J2716">
        <v>1.8568999999999999E-2</v>
      </c>
      <c r="K2716" t="e">
        <f>VLOOKUP(A2716,Channel_xs_widths!$D$2:$E$279,2,FALSE)</f>
        <v>#N/A</v>
      </c>
      <c r="Q2716" s="5"/>
      <c r="R2716" s="3"/>
      <c r="U2716" s="16"/>
      <c r="V2716" s="2"/>
      <c r="W2716" s="5"/>
      <c r="AB2716" s="3"/>
      <c r="AC2716" s="2"/>
      <c r="AD2716" s="2"/>
    </row>
    <row r="2717" spans="1:30">
      <c r="A2717" s="5">
        <v>52442.655599999998</v>
      </c>
      <c r="B2717" s="3">
        <v>-1860.1376949999999</v>
      </c>
      <c r="F2717" s="2">
        <v>-122.101145</v>
      </c>
      <c r="G2717" s="2">
        <v>36.702295999999997</v>
      </c>
      <c r="H2717" s="3">
        <v>52522.971323999998</v>
      </c>
      <c r="I2717" s="3">
        <v>280.83363200000002</v>
      </c>
      <c r="J2717">
        <v>2.2127000000000001E-2</v>
      </c>
      <c r="K2717" t="e">
        <f>VLOOKUP(A2717,Channel_xs_widths!$D$2:$E$279,2,FALSE)</f>
        <v>#N/A</v>
      </c>
      <c r="Q2717" s="5"/>
      <c r="R2717" s="3"/>
      <c r="U2717" s="16"/>
      <c r="V2717" s="2"/>
      <c r="W2717" s="5"/>
      <c r="AB2717" s="3"/>
      <c r="AC2717" s="2"/>
      <c r="AD2717" s="2"/>
    </row>
    <row r="2718" spans="1:30">
      <c r="A2718" s="5">
        <v>52462.871299999999</v>
      </c>
      <c r="B2718" s="3">
        <v>-1860.611594</v>
      </c>
      <c r="F2718" s="2">
        <v>-122.101367</v>
      </c>
      <c r="G2718" s="2">
        <v>36.702263000000002</v>
      </c>
      <c r="H2718" s="3">
        <v>52543.192531000001</v>
      </c>
      <c r="I2718" s="3">
        <v>259.10218400000002</v>
      </c>
      <c r="J2718">
        <v>1.8911000000000001E-2</v>
      </c>
      <c r="K2718" t="e">
        <f>VLOOKUP(A2718,Channel_xs_widths!$D$2:$E$279,2,FALSE)</f>
        <v>#N/A</v>
      </c>
      <c r="Q2718" s="5"/>
      <c r="R2718" s="3"/>
      <c r="U2718" s="16"/>
      <c r="V2718" s="2"/>
      <c r="W2718" s="5"/>
      <c r="AB2718" s="3"/>
      <c r="AC2718" s="2"/>
      <c r="AD2718" s="2"/>
    </row>
    <row r="2719" spans="1:30">
      <c r="A2719" s="5">
        <v>52493.1947</v>
      </c>
      <c r="B2719" s="3">
        <v>-1861.093439</v>
      </c>
      <c r="F2719" s="2">
        <v>-122.10170100000001</v>
      </c>
      <c r="G2719" s="2">
        <v>36.702213999999998</v>
      </c>
      <c r="H2719" s="3">
        <v>52573.519853999998</v>
      </c>
      <c r="I2719" s="3">
        <v>259.10235699999998</v>
      </c>
      <c r="J2719">
        <v>1.2935E-2</v>
      </c>
      <c r="K2719" t="e">
        <f>VLOOKUP(A2719,Channel_xs_widths!$D$2:$E$279,2,FALSE)</f>
        <v>#N/A</v>
      </c>
      <c r="Q2719" s="5"/>
      <c r="R2719" s="3"/>
      <c r="U2719" s="16"/>
      <c r="V2719" s="2"/>
      <c r="W2719" s="5"/>
      <c r="AB2719" s="3"/>
      <c r="AC2719" s="2"/>
      <c r="AD2719" s="2"/>
    </row>
    <row r="2720" spans="1:30">
      <c r="A2720" s="5">
        <v>52523.518300000003</v>
      </c>
      <c r="B2720" s="3">
        <v>-1861.3960400000001</v>
      </c>
      <c r="F2720" s="2">
        <v>-122.102035</v>
      </c>
      <c r="G2720" s="2">
        <v>36.702165000000001</v>
      </c>
      <c r="H2720" s="3">
        <v>52603.844875000003</v>
      </c>
      <c r="I2720" s="3">
        <v>259.10256299999998</v>
      </c>
      <c r="J2720">
        <v>7.3920000000000001E-3</v>
      </c>
      <c r="K2720" t="e">
        <f>VLOOKUP(A2720,Channel_xs_widths!$D$2:$E$279,2,FALSE)</f>
        <v>#N/A</v>
      </c>
      <c r="Q2720" s="5"/>
      <c r="R2720" s="3"/>
      <c r="U2720" s="16"/>
      <c r="V2720" s="2"/>
      <c r="W2720" s="5"/>
      <c r="AB2720" s="3"/>
      <c r="AC2720" s="2"/>
      <c r="AD2720" s="2"/>
    </row>
    <row r="2721" spans="1:30">
      <c r="A2721" s="5">
        <v>52553.841800000002</v>
      </c>
      <c r="B2721" s="3">
        <v>-1861.5417480000001</v>
      </c>
      <c r="F2721" s="2">
        <v>-122.102369</v>
      </c>
      <c r="G2721" s="2">
        <v>36.702115999999997</v>
      </c>
      <c r="H2721" s="3">
        <v>52634.168752999998</v>
      </c>
      <c r="I2721" s="3">
        <v>259.10277000000002</v>
      </c>
      <c r="J2721">
        <v>9.1179999999999994E-3</v>
      </c>
      <c r="K2721" t="e">
        <f>VLOOKUP(A2721,Channel_xs_widths!$D$2:$E$279,2,FALSE)</f>
        <v>#N/A</v>
      </c>
      <c r="Q2721" s="5"/>
      <c r="R2721" s="3"/>
      <c r="U2721" s="16"/>
      <c r="V2721" s="2"/>
      <c r="W2721" s="5"/>
      <c r="AB2721" s="3"/>
      <c r="AC2721" s="2"/>
      <c r="AD2721" s="2"/>
    </row>
    <row r="2722" spans="1:30">
      <c r="A2722" s="5">
        <v>52584.165300000001</v>
      </c>
      <c r="B2722" s="3">
        <v>-1861.9490410000001</v>
      </c>
      <c r="F2722" s="2">
        <v>-122.10270300000001</v>
      </c>
      <c r="G2722" s="2">
        <v>36.702067</v>
      </c>
      <c r="H2722" s="3">
        <v>52664.495032999999</v>
      </c>
      <c r="I2722" s="3">
        <v>259.10297700000001</v>
      </c>
      <c r="J2722">
        <v>1.8187999999999999E-2</v>
      </c>
      <c r="K2722" t="e">
        <f>VLOOKUP(A2722,Channel_xs_widths!$D$2:$E$279,2,FALSE)</f>
        <v>#N/A</v>
      </c>
      <c r="Q2722" s="5"/>
      <c r="R2722" s="3"/>
      <c r="U2722" s="16"/>
      <c r="V2722" s="2"/>
      <c r="W2722" s="5"/>
      <c r="AB2722" s="3"/>
      <c r="AC2722" s="2"/>
      <c r="AD2722" s="2"/>
    </row>
    <row r="2723" spans="1:30">
      <c r="A2723" s="5">
        <v>52614.488899999997</v>
      </c>
      <c r="B2723" s="3">
        <v>-1862.64482</v>
      </c>
      <c r="F2723" s="2">
        <v>-122.103037</v>
      </c>
      <c r="G2723" s="2">
        <v>36.702018000000002</v>
      </c>
      <c r="H2723" s="3">
        <v>52694.826575999999</v>
      </c>
      <c r="I2723" s="3">
        <v>259.103184</v>
      </c>
      <c r="J2723">
        <v>2.9093000000000001E-2</v>
      </c>
      <c r="K2723" t="e">
        <f>VLOOKUP(A2723,Channel_xs_widths!$D$2:$E$279,2,FALSE)</f>
        <v>#N/A</v>
      </c>
      <c r="Q2723" s="5"/>
      <c r="R2723" s="3"/>
      <c r="U2723" s="16"/>
      <c r="V2723" s="2"/>
      <c r="W2723" s="5"/>
      <c r="AB2723" s="3"/>
      <c r="AC2723" s="2"/>
      <c r="AD2723" s="2"/>
    </row>
    <row r="2724" spans="1:30">
      <c r="A2724" s="5">
        <v>52644.8125</v>
      </c>
      <c r="B2724" s="3">
        <v>-1863.7134570000001</v>
      </c>
      <c r="F2724" s="2">
        <v>-122.103371</v>
      </c>
      <c r="G2724" s="2">
        <v>36.701968000000001</v>
      </c>
      <c r="H2724" s="3">
        <v>52725.168979000002</v>
      </c>
      <c r="I2724" s="3">
        <v>259.10338999999999</v>
      </c>
      <c r="J2724">
        <v>3.1954000000000003E-2</v>
      </c>
      <c r="K2724" t="e">
        <f>VLOOKUP(A2724,Channel_xs_widths!$D$2:$E$279,2,FALSE)</f>
        <v>#N/A</v>
      </c>
      <c r="Q2724" s="5"/>
      <c r="R2724" s="3"/>
      <c r="U2724" s="16"/>
      <c r="V2724" s="2"/>
      <c r="W2724" s="5"/>
      <c r="AB2724" s="3"/>
      <c r="AC2724" s="2"/>
      <c r="AD2724" s="2"/>
    </row>
    <row r="2725" spans="1:30">
      <c r="A2725" s="5">
        <v>52665.028200000001</v>
      </c>
      <c r="B2725" s="3">
        <v>-1864.2597659999999</v>
      </c>
      <c r="F2725" s="2">
        <v>-122.103593</v>
      </c>
      <c r="G2725" s="2">
        <v>36.701936000000003</v>
      </c>
      <c r="H2725" s="3">
        <v>52745.392088000001</v>
      </c>
      <c r="I2725" s="3">
        <v>259.10356300000001</v>
      </c>
      <c r="J2725">
        <v>2.9066999999999999E-2</v>
      </c>
      <c r="K2725" t="e">
        <f>VLOOKUP(A2725,Channel_xs_widths!$D$2:$E$279,2,FALSE)</f>
        <v>#N/A</v>
      </c>
      <c r="Q2725" s="5"/>
      <c r="R2725" s="3"/>
      <c r="U2725" s="16"/>
      <c r="V2725" s="2"/>
      <c r="W2725" s="5"/>
      <c r="AB2725" s="3"/>
      <c r="AC2725" s="2"/>
      <c r="AD2725" s="2"/>
    </row>
    <row r="2726" spans="1:30">
      <c r="A2726" s="5">
        <v>52675.073299999996</v>
      </c>
      <c r="B2726" s="3">
        <v>-1864.5930519999999</v>
      </c>
      <c r="F2726" s="2">
        <v>-122.10370500000001</v>
      </c>
      <c r="G2726" s="2">
        <v>36.701923000000001</v>
      </c>
      <c r="H2726" s="3">
        <v>52755.442738999998</v>
      </c>
      <c r="I2726" s="3">
        <v>261.28981099999999</v>
      </c>
      <c r="J2726">
        <v>2.7487000000000001E-2</v>
      </c>
      <c r="K2726" t="e">
        <f>VLOOKUP(A2726,Channel_xs_widths!$D$2:$E$279,2,FALSE)</f>
        <v>#N/A</v>
      </c>
      <c r="Q2726" s="5"/>
      <c r="R2726" s="3"/>
      <c r="U2726" s="16"/>
      <c r="V2726" s="2"/>
      <c r="W2726" s="5"/>
      <c r="AB2726" s="3"/>
      <c r="AC2726" s="2"/>
      <c r="AD2726" s="2"/>
    </row>
    <row r="2727" spans="1:30">
      <c r="A2727" s="5">
        <v>52705.208700000003</v>
      </c>
      <c r="B2727" s="3">
        <v>-1865.364188</v>
      </c>
      <c r="F2727" s="2">
        <v>-122.104039</v>
      </c>
      <c r="G2727" s="2">
        <v>36.701884</v>
      </c>
      <c r="H2727" s="3">
        <v>52785.587981999997</v>
      </c>
      <c r="I2727" s="3">
        <v>261.28994699999998</v>
      </c>
      <c r="J2727">
        <v>2.4806000000000002E-2</v>
      </c>
      <c r="K2727">
        <f>VLOOKUP(A2727,Channel_xs_widths!$D$2:$E$279,2,FALSE)</f>
        <v>1810.2948386200001</v>
      </c>
      <c r="Q2727" s="5"/>
      <c r="R2727" s="3"/>
      <c r="U2727" s="16"/>
      <c r="V2727" s="2"/>
      <c r="W2727" s="5"/>
      <c r="AB2727" s="3"/>
      <c r="AC2727" s="2"/>
      <c r="AD2727" s="2"/>
    </row>
    <row r="2728" spans="1:30">
      <c r="A2728" s="5">
        <v>52735.344100000002</v>
      </c>
      <c r="B2728" s="3">
        <v>-1866.088135</v>
      </c>
      <c r="F2728" s="2">
        <v>-122.104373</v>
      </c>
      <c r="G2728" s="2">
        <v>36.701846000000003</v>
      </c>
      <c r="H2728" s="3">
        <v>52815.732066999997</v>
      </c>
      <c r="I2728" s="3">
        <v>261.29015099999998</v>
      </c>
      <c r="J2728">
        <v>2.1534000000000001E-2</v>
      </c>
      <c r="K2728" t="e">
        <f>VLOOKUP(A2728,Channel_xs_widths!$D$2:$E$279,2,FALSE)</f>
        <v>#N/A</v>
      </c>
      <c r="Q2728" s="5"/>
      <c r="R2728" s="3"/>
      <c r="U2728" s="16"/>
      <c r="V2728" s="2"/>
      <c r="W2728" s="5"/>
      <c r="AB2728" s="3"/>
      <c r="AC2728" s="2"/>
      <c r="AD2728" s="2"/>
    </row>
    <row r="2729" spans="1:30">
      <c r="A2729" s="5">
        <v>52765.479500000001</v>
      </c>
      <c r="B2729" s="3">
        <v>-1866.662057</v>
      </c>
      <c r="F2729" s="2">
        <v>-122.10470599999999</v>
      </c>
      <c r="G2729" s="2">
        <v>36.701807000000002</v>
      </c>
      <c r="H2729" s="3">
        <v>52845.872936</v>
      </c>
      <c r="I2729" s="3">
        <v>261.29035599999997</v>
      </c>
      <c r="J2729">
        <v>1.6944000000000001E-2</v>
      </c>
      <c r="K2729" t="e">
        <f>VLOOKUP(A2729,Channel_xs_widths!$D$2:$E$279,2,FALSE)</f>
        <v>#N/A</v>
      </c>
      <c r="Q2729" s="5"/>
      <c r="R2729" s="3"/>
      <c r="U2729" s="16"/>
      <c r="V2729" s="2"/>
      <c r="W2729" s="5"/>
      <c r="AB2729" s="3"/>
      <c r="AC2729" s="2"/>
      <c r="AD2729" s="2"/>
    </row>
    <row r="2730" spans="1:30">
      <c r="A2730" s="5">
        <v>52795.6149</v>
      </c>
      <c r="B2730" s="3">
        <v>-1867.10934</v>
      </c>
      <c r="F2730" s="2">
        <v>-122.10504</v>
      </c>
      <c r="G2730" s="2">
        <v>36.701768000000001</v>
      </c>
      <c r="H2730" s="3">
        <v>52876.011672000001</v>
      </c>
      <c r="I2730" s="3">
        <v>261.29056000000003</v>
      </c>
      <c r="J2730">
        <v>1.4138E-2</v>
      </c>
      <c r="K2730" t="e">
        <f>VLOOKUP(A2730,Channel_xs_widths!$D$2:$E$279,2,FALSE)</f>
        <v>#N/A</v>
      </c>
      <c r="Q2730" s="5"/>
      <c r="R2730" s="3"/>
      <c r="U2730" s="16"/>
      <c r="V2730" s="2"/>
      <c r="W2730" s="5"/>
      <c r="AB2730" s="3"/>
      <c r="AC2730" s="2"/>
      <c r="AD2730" s="2"/>
    </row>
    <row r="2731" spans="1:30">
      <c r="A2731" s="5">
        <v>52825.7503</v>
      </c>
      <c r="B2731" s="3">
        <v>-1867.5141599999999</v>
      </c>
      <c r="F2731" s="2">
        <v>-122.105374</v>
      </c>
      <c r="G2731" s="2">
        <v>36.701729999999998</v>
      </c>
      <c r="H2731" s="3">
        <v>52906.149820999999</v>
      </c>
      <c r="I2731" s="3">
        <v>261.29076400000002</v>
      </c>
      <c r="J2731">
        <v>1.5987999999999999E-2</v>
      </c>
      <c r="K2731" t="e">
        <f>VLOOKUP(A2731,Channel_xs_widths!$D$2:$E$279,2,FALSE)</f>
        <v>#N/A</v>
      </c>
      <c r="Q2731" s="5"/>
      <c r="R2731" s="3"/>
      <c r="U2731" s="16"/>
      <c r="V2731" s="2"/>
      <c r="W2731" s="5"/>
      <c r="AB2731" s="3"/>
      <c r="AC2731" s="2"/>
      <c r="AD2731" s="2"/>
    </row>
    <row r="2732" spans="1:30">
      <c r="A2732" s="5">
        <v>52855.885799999996</v>
      </c>
      <c r="B2732" s="3">
        <v>-1868.072928</v>
      </c>
      <c r="F2732" s="2">
        <v>-122.10570800000001</v>
      </c>
      <c r="G2732" s="2">
        <v>36.701690999999997</v>
      </c>
      <c r="H2732" s="3">
        <v>52936.290443999998</v>
      </c>
      <c r="I2732" s="3">
        <v>261.29096800000002</v>
      </c>
      <c r="J2732">
        <v>2.4823000000000001E-2</v>
      </c>
      <c r="K2732" t="e">
        <f>VLOOKUP(A2732,Channel_xs_widths!$D$2:$E$279,2,FALSE)</f>
        <v>#N/A</v>
      </c>
      <c r="Q2732" s="5"/>
      <c r="R2732" s="3"/>
      <c r="U2732" s="16"/>
      <c r="V2732" s="2"/>
      <c r="W2732" s="5"/>
      <c r="AB2732" s="3"/>
      <c r="AC2732" s="2"/>
      <c r="AD2732" s="2"/>
    </row>
    <row r="2733" spans="1:30">
      <c r="A2733" s="5">
        <v>52875.9761</v>
      </c>
      <c r="B2733" s="3">
        <v>-1868.7609050000001</v>
      </c>
      <c r="F2733" s="2">
        <v>-122.105931</v>
      </c>
      <c r="G2733" s="2">
        <v>36.701664999999998</v>
      </c>
      <c r="H2733" s="3">
        <v>52956.392523000002</v>
      </c>
      <c r="I2733" s="3">
        <v>261.29113799999999</v>
      </c>
      <c r="J2733">
        <v>3.7325999999999998E-2</v>
      </c>
      <c r="K2733" t="e">
        <f>VLOOKUP(A2733,Channel_xs_widths!$D$2:$E$279,2,FALSE)</f>
        <v>#N/A</v>
      </c>
      <c r="Q2733" s="5"/>
      <c r="R2733" s="3"/>
      <c r="U2733" s="16"/>
      <c r="V2733" s="2"/>
      <c r="W2733" s="5"/>
      <c r="AB2733" s="3"/>
      <c r="AC2733" s="2"/>
      <c r="AD2733" s="2"/>
    </row>
    <row r="2734" spans="1:30">
      <c r="A2734" s="5">
        <v>52886.693299999999</v>
      </c>
      <c r="B2734" s="3">
        <v>-1869.2228520000001</v>
      </c>
      <c r="F2734" s="2">
        <v>-122.106042</v>
      </c>
      <c r="G2734" s="2">
        <v>36.701628999999997</v>
      </c>
      <c r="H2734" s="3">
        <v>52967.119696000002</v>
      </c>
      <c r="I2734" s="3">
        <v>247.55516</v>
      </c>
      <c r="J2734">
        <v>5.0151000000000001E-2</v>
      </c>
      <c r="K2734" t="e">
        <f>VLOOKUP(A2734,Channel_xs_widths!$D$2:$E$279,2,FALSE)</f>
        <v>#N/A</v>
      </c>
      <c r="Q2734" s="5"/>
      <c r="R2734" s="3"/>
      <c r="U2734" s="16"/>
      <c r="V2734" s="2"/>
      <c r="W2734" s="5"/>
      <c r="AB2734" s="3"/>
      <c r="AC2734" s="2"/>
      <c r="AD2734" s="2"/>
    </row>
    <row r="2735" spans="1:30">
      <c r="A2735" s="5">
        <v>52902.769200000002</v>
      </c>
      <c r="B2735" s="3">
        <v>-1870.1046140000001</v>
      </c>
      <c r="F2735" s="2">
        <v>-122.10620900000001</v>
      </c>
      <c r="G2735" s="2">
        <v>36.701574999999998</v>
      </c>
      <c r="H2735" s="3">
        <v>52983.219701000002</v>
      </c>
      <c r="I2735" s="3">
        <v>247.55525499999999</v>
      </c>
      <c r="J2735">
        <v>5.3950999999999999E-2</v>
      </c>
      <c r="K2735">
        <f>VLOOKUP(A2735,Channel_xs_widths!$D$2:$E$279,2,FALSE)</f>
        <v>1797.9617546300001</v>
      </c>
      <c r="Q2735" s="5"/>
      <c r="R2735" s="3"/>
      <c r="U2735" s="16"/>
      <c r="V2735" s="2"/>
      <c r="W2735" s="5"/>
      <c r="AB2735" s="3"/>
      <c r="AC2735" s="2"/>
      <c r="AD2735" s="2"/>
    </row>
    <row r="2736" spans="1:30">
      <c r="A2736" s="5">
        <v>52918.845000000001</v>
      </c>
      <c r="B2736" s="3">
        <v>-1870.9574709999999</v>
      </c>
      <c r="F2736" s="2">
        <v>-122.106376</v>
      </c>
      <c r="G2736" s="2">
        <v>36.701521</v>
      </c>
      <c r="H2736" s="3">
        <v>52999.318158000002</v>
      </c>
      <c r="I2736" s="3">
        <v>247.55537000000001</v>
      </c>
      <c r="J2736">
        <v>4.5193999999999998E-2</v>
      </c>
      <c r="K2736" t="e">
        <f>VLOOKUP(A2736,Channel_xs_widths!$D$2:$E$279,2,FALSE)</f>
        <v>#N/A</v>
      </c>
      <c r="Q2736" s="5"/>
      <c r="R2736" s="3"/>
      <c r="U2736" s="16"/>
      <c r="V2736" s="2"/>
      <c r="W2736" s="5"/>
      <c r="AB2736" s="3"/>
      <c r="AC2736" s="2"/>
      <c r="AD2736" s="2"/>
    </row>
    <row r="2737" spans="1:30">
      <c r="A2737" s="5">
        <v>52950.996700000003</v>
      </c>
      <c r="B2737" s="3">
        <v>-1872.284204</v>
      </c>
      <c r="F2737" s="2">
        <v>-122.10671000000001</v>
      </c>
      <c r="G2737" s="2">
        <v>36.701413000000002</v>
      </c>
      <c r="H2737" s="3">
        <v>53031.497249</v>
      </c>
      <c r="I2737" s="3">
        <v>247.555542</v>
      </c>
      <c r="J2737">
        <v>3.6517000000000001E-2</v>
      </c>
      <c r="K2737" t="e">
        <f>VLOOKUP(A2737,Channel_xs_widths!$D$2:$E$279,2,FALSE)</f>
        <v>#N/A</v>
      </c>
      <c r="Q2737" s="5"/>
      <c r="R2737" s="3"/>
      <c r="U2737" s="16"/>
      <c r="V2737" s="2"/>
      <c r="W2737" s="5"/>
      <c r="AB2737" s="3"/>
      <c r="AC2737" s="2"/>
      <c r="AD2737" s="2"/>
    </row>
    <row r="2738" spans="1:30">
      <c r="A2738" s="5">
        <v>52983.148500000003</v>
      </c>
      <c r="B2738" s="3">
        <v>-1873.305664</v>
      </c>
      <c r="F2738" s="2">
        <v>-122.107044</v>
      </c>
      <c r="G2738" s="2">
        <v>36.701304999999998</v>
      </c>
      <c r="H2738" s="3">
        <v>53063.665235</v>
      </c>
      <c r="I2738" s="3">
        <v>247.55577099999999</v>
      </c>
      <c r="J2738">
        <v>3.2224000000000003E-2</v>
      </c>
      <c r="K2738" t="e">
        <f>VLOOKUP(A2738,Channel_xs_widths!$D$2:$E$279,2,FALSE)</f>
        <v>#N/A</v>
      </c>
      <c r="Q2738" s="5"/>
      <c r="R2738" s="3"/>
      <c r="U2738" s="16"/>
      <c r="V2738" s="2"/>
      <c r="W2738" s="5"/>
      <c r="AB2738" s="3"/>
      <c r="AC2738" s="2"/>
      <c r="AD2738" s="2"/>
    </row>
    <row r="2739" spans="1:30">
      <c r="A2739" s="5">
        <v>53015.300300000003</v>
      </c>
      <c r="B2739" s="3">
        <v>-1874.356323</v>
      </c>
      <c r="F2739" s="2">
        <v>-122.107378</v>
      </c>
      <c r="G2739" s="2">
        <v>36.701197000000001</v>
      </c>
      <c r="H2739" s="3">
        <v>53095.834198999997</v>
      </c>
      <c r="I2739" s="3">
        <v>247.55600000000001</v>
      </c>
      <c r="J2739">
        <v>3.5097000000000003E-2</v>
      </c>
      <c r="K2739" t="e">
        <f>VLOOKUP(A2739,Channel_xs_widths!$D$2:$E$279,2,FALSE)</f>
        <v>#N/A</v>
      </c>
      <c r="Q2739" s="5"/>
      <c r="R2739" s="3"/>
      <c r="U2739" s="16"/>
      <c r="V2739" s="2"/>
      <c r="W2739" s="5"/>
      <c r="AB2739" s="3"/>
      <c r="AC2739" s="2"/>
      <c r="AD2739" s="2"/>
    </row>
    <row r="2740" spans="1:30">
      <c r="A2740" s="5">
        <v>53047.452100000002</v>
      </c>
      <c r="B2740" s="3">
        <v>-1875.5625239999999</v>
      </c>
      <c r="F2740" s="2">
        <v>-122.10771200000001</v>
      </c>
      <c r="G2740" s="2">
        <v>36.701089000000003</v>
      </c>
      <c r="H2740" s="3">
        <v>53128.008654999998</v>
      </c>
      <c r="I2740" s="3">
        <v>247.556229</v>
      </c>
      <c r="J2740">
        <v>3.6058E-2</v>
      </c>
      <c r="K2740" t="e">
        <f>VLOOKUP(A2740,Channel_xs_widths!$D$2:$E$279,2,FALSE)</f>
        <v>#N/A</v>
      </c>
      <c r="Q2740" s="5"/>
      <c r="R2740" s="3"/>
      <c r="U2740" s="16"/>
      <c r="V2740" s="2"/>
      <c r="W2740" s="5"/>
      <c r="AB2740" s="3"/>
      <c r="AC2740" s="2"/>
      <c r="AD2740" s="2"/>
    </row>
    <row r="2741" spans="1:30">
      <c r="A2741" s="5">
        <v>53063.528100000003</v>
      </c>
      <c r="B2741" s="3">
        <v>-1876.095337</v>
      </c>
      <c r="F2741" s="2">
        <v>-122.107879</v>
      </c>
      <c r="G2741" s="2">
        <v>36.701034</v>
      </c>
      <c r="H2741" s="3">
        <v>53144.093415000003</v>
      </c>
      <c r="I2741" s="3">
        <v>247.55640099999999</v>
      </c>
      <c r="J2741">
        <v>3.0755000000000001E-2</v>
      </c>
      <c r="K2741" t="e">
        <f>VLOOKUP(A2741,Channel_xs_widths!$D$2:$E$279,2,FALSE)</f>
        <v>#N/A</v>
      </c>
      <c r="Q2741" s="5"/>
      <c r="R2741" s="3"/>
      <c r="U2741" s="16"/>
      <c r="V2741" s="2"/>
      <c r="W2741" s="5"/>
      <c r="AB2741" s="3"/>
      <c r="AC2741" s="2"/>
      <c r="AD2741" s="2"/>
    </row>
    <row r="2742" spans="1:30">
      <c r="A2742" s="5">
        <v>53079.603999999999</v>
      </c>
      <c r="B2742" s="3">
        <v>-1876.551367</v>
      </c>
      <c r="F2742" s="2">
        <v>-122.108046</v>
      </c>
      <c r="G2742" s="2">
        <v>36.700980000000001</v>
      </c>
      <c r="H2742" s="3">
        <v>53160.175823999998</v>
      </c>
      <c r="I2742" s="3">
        <v>247.55651499999999</v>
      </c>
      <c r="J2742">
        <v>2.359E-2</v>
      </c>
      <c r="K2742" t="e">
        <f>VLOOKUP(A2742,Channel_xs_widths!$D$2:$E$279,2,FALSE)</f>
        <v>#N/A</v>
      </c>
      <c r="Q2742" s="5"/>
      <c r="R2742" s="3"/>
      <c r="U2742" s="16"/>
      <c r="V2742" s="2"/>
      <c r="W2742" s="5"/>
      <c r="AB2742" s="3"/>
      <c r="AC2742" s="2"/>
      <c r="AD2742" s="2"/>
    </row>
    <row r="2743" spans="1:30">
      <c r="A2743" s="5">
        <v>53090.321300000003</v>
      </c>
      <c r="B2743" s="3">
        <v>-1876.727376</v>
      </c>
      <c r="F2743" s="2">
        <v>-122.10815700000001</v>
      </c>
      <c r="G2743" s="2">
        <v>36.700944</v>
      </c>
      <c r="H2743" s="3">
        <v>53170.894569999997</v>
      </c>
      <c r="I2743" s="3">
        <v>247.556611</v>
      </c>
      <c r="J2743">
        <v>4.1675999999999998E-2</v>
      </c>
      <c r="K2743" t="e">
        <f>VLOOKUP(A2743,Channel_xs_widths!$D$2:$E$279,2,FALSE)</f>
        <v>#N/A</v>
      </c>
      <c r="Q2743" s="5"/>
      <c r="R2743" s="3"/>
      <c r="U2743" s="16"/>
      <c r="V2743" s="2"/>
      <c r="W2743" s="5"/>
      <c r="AB2743" s="3"/>
      <c r="AC2743" s="2"/>
      <c r="AD2743" s="2"/>
    </row>
    <row r="2744" spans="1:30">
      <c r="A2744" s="5">
        <v>53112.653100000003</v>
      </c>
      <c r="B2744" s="3">
        <v>-1877.928711</v>
      </c>
      <c r="F2744" s="2">
        <v>-122.108268</v>
      </c>
      <c r="G2744" s="2">
        <v>36.700763999999999</v>
      </c>
      <c r="H2744" s="3">
        <v>53193.258672999997</v>
      </c>
      <c r="I2744" s="3">
        <v>205.906204</v>
      </c>
      <c r="J2744">
        <v>3.8848000000000001E-2</v>
      </c>
      <c r="K2744">
        <f>VLOOKUP(A2744,Channel_xs_widths!$D$2:$E$279,2,FALSE)</f>
        <v>1987.98315374</v>
      </c>
      <c r="Q2744" s="5"/>
      <c r="R2744" s="3"/>
      <c r="U2744" s="16"/>
      <c r="V2744" s="2"/>
      <c r="W2744" s="5"/>
      <c r="AB2744" s="3"/>
      <c r="AC2744" s="2"/>
      <c r="AD2744" s="2"/>
    </row>
    <row r="2745" spans="1:30">
      <c r="A2745" s="5">
        <v>53134.985000000001</v>
      </c>
      <c r="B2745" s="3">
        <v>-1878.4624839999999</v>
      </c>
      <c r="F2745" s="2">
        <v>-122.10838</v>
      </c>
      <c r="G2745" s="2">
        <v>36.700583999999999</v>
      </c>
      <c r="H2745" s="3">
        <v>53215.596875000003</v>
      </c>
      <c r="I2745" s="3">
        <v>205.906327</v>
      </c>
      <c r="J2745">
        <v>2.3452000000000001E-2</v>
      </c>
      <c r="K2745" t="e">
        <f>VLOOKUP(A2745,Channel_xs_widths!$D$2:$E$279,2,FALSE)</f>
        <v>#N/A</v>
      </c>
      <c r="Q2745" s="5"/>
      <c r="R2745" s="3"/>
      <c r="U2745" s="16"/>
      <c r="V2745" s="2"/>
      <c r="W2745" s="5"/>
      <c r="AB2745" s="3"/>
      <c r="AC2745" s="2"/>
      <c r="AD2745" s="2"/>
    </row>
    <row r="2746" spans="1:30">
      <c r="A2746" s="5">
        <v>53146.150900000001</v>
      </c>
      <c r="B2746" s="3">
        <v>-1878.7142940000001</v>
      </c>
      <c r="F2746" s="2">
        <v>-122.108435</v>
      </c>
      <c r="G2746" s="2">
        <v>36.700493999999999</v>
      </c>
      <c r="H2746" s="3">
        <v>53226.765629000001</v>
      </c>
      <c r="I2746" s="3">
        <v>205.906419</v>
      </c>
      <c r="J2746">
        <v>3.8046000000000003E-2</v>
      </c>
      <c r="K2746" t="e">
        <f>VLOOKUP(A2746,Channel_xs_widths!$D$2:$E$279,2,FALSE)</f>
        <v>#N/A</v>
      </c>
      <c r="Q2746" s="5"/>
      <c r="R2746" s="3"/>
      <c r="U2746" s="16"/>
      <c r="V2746" s="2"/>
      <c r="W2746" s="5"/>
      <c r="AB2746" s="3"/>
      <c r="AC2746" s="2"/>
      <c r="AD2746" s="2"/>
    </row>
    <row r="2747" spans="1:30">
      <c r="A2747" s="5">
        <v>53179.6486</v>
      </c>
      <c r="B2747" s="3">
        <v>-1880.1617429999999</v>
      </c>
      <c r="F2747" s="2">
        <v>-122.108602</v>
      </c>
      <c r="G2747" s="2">
        <v>36.700223000000001</v>
      </c>
      <c r="H2747" s="3">
        <v>53260.294647000002</v>
      </c>
      <c r="I2747" s="3">
        <v>205.906542</v>
      </c>
      <c r="J2747">
        <v>4.9181000000000002E-2</v>
      </c>
      <c r="K2747" t="e">
        <f>VLOOKUP(A2747,Channel_xs_widths!$D$2:$E$279,2,FALSE)</f>
        <v>#N/A</v>
      </c>
      <c r="Q2747" s="5"/>
      <c r="R2747" s="3"/>
      <c r="U2747" s="16"/>
      <c r="V2747" s="2"/>
      <c r="W2747" s="5"/>
      <c r="AB2747" s="3"/>
      <c r="AC2747" s="2"/>
      <c r="AD2747" s="2"/>
    </row>
    <row r="2748" spans="1:30">
      <c r="A2748" s="5">
        <v>53201.980499999998</v>
      </c>
      <c r="B2748" s="3">
        <v>-1881.4600419999999</v>
      </c>
      <c r="F2748" s="2">
        <v>-122.10871400000001</v>
      </c>
      <c r="G2748" s="2">
        <v>36.700043000000001</v>
      </c>
      <c r="H2748" s="3">
        <v>53282.664206000001</v>
      </c>
      <c r="I2748" s="3">
        <v>205.90669600000001</v>
      </c>
      <c r="J2748">
        <v>5.5212999999999998E-2</v>
      </c>
      <c r="K2748" t="e">
        <f>VLOOKUP(A2748,Channel_xs_widths!$D$2:$E$279,2,FALSE)</f>
        <v>#N/A</v>
      </c>
      <c r="Q2748" s="5"/>
      <c r="R2748" s="3"/>
      <c r="U2748" s="16"/>
      <c r="V2748" s="2"/>
      <c r="W2748" s="5"/>
      <c r="AB2748" s="3"/>
      <c r="AC2748" s="2"/>
      <c r="AD2748" s="2"/>
    </row>
    <row r="2749" spans="1:30">
      <c r="A2749" s="5">
        <v>53213.146399999998</v>
      </c>
      <c r="B2749" s="3">
        <v>-1882.0112509999999</v>
      </c>
      <c r="F2749" s="2">
        <v>-122.108769</v>
      </c>
      <c r="G2749" s="2">
        <v>36.699953000000001</v>
      </c>
      <c r="H2749" s="3">
        <v>53293.843733000002</v>
      </c>
      <c r="I2749" s="3">
        <v>205.90678800000001</v>
      </c>
      <c r="J2749">
        <v>5.2705000000000002E-2</v>
      </c>
      <c r="K2749" t="e">
        <f>VLOOKUP(A2749,Channel_xs_widths!$D$2:$E$279,2,FALSE)</f>
        <v>#N/A</v>
      </c>
      <c r="Q2749" s="5"/>
      <c r="R2749" s="3"/>
      <c r="U2749" s="16"/>
      <c r="V2749" s="2"/>
      <c r="W2749" s="5"/>
      <c r="AB2749" s="3"/>
      <c r="AC2749" s="2"/>
      <c r="AD2749" s="2"/>
    </row>
    <row r="2750" spans="1:30">
      <c r="A2750" s="5">
        <v>53224.312299999998</v>
      </c>
      <c r="B2750" s="3">
        <v>-1882.6370440000001</v>
      </c>
      <c r="F2750" s="2">
        <v>-122.108825</v>
      </c>
      <c r="G2750" s="2">
        <v>36.699863000000001</v>
      </c>
      <c r="H2750" s="3">
        <v>53305.027187</v>
      </c>
      <c r="I2750" s="3">
        <v>205.90684899999999</v>
      </c>
      <c r="J2750">
        <v>5.5437E-2</v>
      </c>
      <c r="K2750" t="e">
        <f>VLOOKUP(A2750,Channel_xs_widths!$D$2:$E$279,2,FALSE)</f>
        <v>#N/A</v>
      </c>
      <c r="Q2750" s="5"/>
      <c r="R2750" s="3"/>
      <c r="U2750" s="16"/>
      <c r="V2750" s="2"/>
      <c r="W2750" s="5"/>
      <c r="AB2750" s="3"/>
      <c r="AC2750" s="2"/>
      <c r="AD2750" s="2"/>
    </row>
    <row r="2751" spans="1:30">
      <c r="A2751" s="5">
        <v>53245.832499999997</v>
      </c>
      <c r="B2751" s="3">
        <v>-1883.823267</v>
      </c>
      <c r="F2751" s="2">
        <v>-122.108914</v>
      </c>
      <c r="G2751" s="2">
        <v>36.699683</v>
      </c>
      <c r="H2751" s="3">
        <v>53326.580062000001</v>
      </c>
      <c r="I2751" s="3">
        <v>201.16064399999999</v>
      </c>
      <c r="J2751">
        <v>4.7919000000000003E-2</v>
      </c>
      <c r="K2751" t="e">
        <f>VLOOKUP(A2751,Channel_xs_widths!$D$2:$E$279,2,FALSE)</f>
        <v>#N/A</v>
      </c>
      <c r="Q2751" s="5"/>
      <c r="R2751" s="3"/>
      <c r="U2751" s="16"/>
      <c r="V2751" s="2"/>
      <c r="W2751" s="5"/>
      <c r="AB2751" s="3"/>
      <c r="AC2751" s="2"/>
      <c r="AD2751" s="2"/>
    </row>
    <row r="2752" spans="1:30">
      <c r="A2752" s="5">
        <v>53278.1129</v>
      </c>
      <c r="B2752" s="3">
        <v>-1885.2150879999999</v>
      </c>
      <c r="F2752" s="2">
        <v>-122.109048</v>
      </c>
      <c r="G2752" s="2">
        <v>36.699412000000002</v>
      </c>
      <c r="H2752" s="3">
        <v>53358.890375000003</v>
      </c>
      <c r="I2752" s="3">
        <v>201.16077200000001</v>
      </c>
      <c r="J2752">
        <v>4.3117000000000003E-2</v>
      </c>
      <c r="K2752" t="e">
        <f>VLOOKUP(A2752,Channel_xs_widths!$D$2:$E$279,2,FALSE)</f>
        <v>#N/A</v>
      </c>
      <c r="Q2752" s="5"/>
      <c r="R2752" s="3"/>
      <c r="U2752" s="16"/>
      <c r="V2752" s="2"/>
      <c r="W2752" s="5"/>
      <c r="AB2752" s="3"/>
      <c r="AC2752" s="2"/>
      <c r="AD2752" s="2"/>
    </row>
    <row r="2753" spans="1:30">
      <c r="A2753" s="5">
        <v>53278.1129</v>
      </c>
      <c r="B2753" s="3">
        <v>-1885.2150879999999</v>
      </c>
      <c r="F2753" s="2">
        <v>-122.109048</v>
      </c>
      <c r="G2753" s="2">
        <v>36.699412000000002</v>
      </c>
      <c r="H2753" s="3">
        <v>53358.890375000003</v>
      </c>
      <c r="I2753" s="3">
        <v>178.691441</v>
      </c>
      <c r="J2753">
        <v>3.7043E-2</v>
      </c>
      <c r="K2753" t="e">
        <f>VLOOKUP(A2753,Channel_xs_widths!$D$2:$E$279,2,FALSE)</f>
        <v>#N/A</v>
      </c>
      <c r="Q2753" s="5"/>
      <c r="R2753" s="3"/>
      <c r="U2753" s="16"/>
      <c r="V2753" s="2"/>
      <c r="W2753" s="5"/>
      <c r="AB2753" s="3"/>
      <c r="AC2753" s="2"/>
      <c r="AD2753" s="2"/>
    </row>
    <row r="2754" spans="1:30">
      <c r="A2754" s="5">
        <v>53310.393199999999</v>
      </c>
      <c r="B2754" s="3">
        <v>-1886.4108639999999</v>
      </c>
      <c r="F2754" s="2">
        <v>-122.10918100000001</v>
      </c>
      <c r="G2754" s="2">
        <v>36.699142000000002</v>
      </c>
      <c r="H2754" s="3">
        <v>53391.192849999999</v>
      </c>
      <c r="I2754" s="3">
        <v>201.16092499999999</v>
      </c>
      <c r="J2754">
        <v>3.7499999999999999E-2</v>
      </c>
      <c r="K2754">
        <f>VLOOKUP(A2754,Channel_xs_widths!$D$2:$E$279,2,FALSE)</f>
        <v>1746.4988076300001</v>
      </c>
      <c r="Q2754" s="5"/>
      <c r="R2754" s="3"/>
      <c r="U2754" s="16"/>
      <c r="V2754" s="2"/>
      <c r="W2754" s="5"/>
      <c r="AB2754" s="3"/>
      <c r="AC2754" s="2"/>
      <c r="AD2754" s="2"/>
    </row>
    <row r="2755" spans="1:30">
      <c r="A2755" s="5">
        <v>53331.913399999998</v>
      </c>
      <c r="B2755" s="3">
        <v>-1887.232585</v>
      </c>
      <c r="F2755" s="2">
        <v>-122.10927</v>
      </c>
      <c r="G2755" s="2">
        <v>36.698962000000002</v>
      </c>
      <c r="H2755" s="3">
        <v>53412.728762999999</v>
      </c>
      <c r="I2755" s="3">
        <v>201.16105200000001</v>
      </c>
      <c r="J2755">
        <v>4.1759999999999999E-2</v>
      </c>
      <c r="K2755" t="e">
        <f>VLOOKUP(A2755,Channel_xs_widths!$D$2:$E$279,2,FALSE)</f>
        <v>#N/A</v>
      </c>
      <c r="Q2755" s="5"/>
      <c r="R2755" s="3"/>
      <c r="U2755" s="16"/>
      <c r="V2755" s="2"/>
      <c r="W2755" s="5"/>
      <c r="AB2755" s="3"/>
      <c r="AC2755" s="2"/>
      <c r="AD2755" s="2"/>
    </row>
    <row r="2756" spans="1:30">
      <c r="A2756" s="5">
        <v>53342.215900000003</v>
      </c>
      <c r="B2756" s="3">
        <v>-1887.739777</v>
      </c>
      <c r="F2756" s="2">
        <v>-122.109298</v>
      </c>
      <c r="G2756" s="2">
        <v>36.698870999999997</v>
      </c>
      <c r="H2756" s="3">
        <v>53423.043673</v>
      </c>
      <c r="I2756" s="3">
        <v>193.43028200000001</v>
      </c>
      <c r="J2756">
        <v>3.4609000000000001E-2</v>
      </c>
      <c r="K2756" t="e">
        <f>VLOOKUP(A2756,Channel_xs_widths!$D$2:$E$279,2,FALSE)</f>
        <v>#N/A</v>
      </c>
      <c r="Q2756" s="5"/>
      <c r="R2756" s="3"/>
      <c r="U2756" s="16"/>
      <c r="V2756" s="2"/>
      <c r="W2756" s="5"/>
      <c r="AB2756" s="3"/>
      <c r="AC2756" s="2"/>
      <c r="AD2756" s="2"/>
    </row>
    <row r="2757" spans="1:30">
      <c r="A2757" s="5">
        <v>53373.123200000002</v>
      </c>
      <c r="B2757" s="3">
        <v>-1888.658813</v>
      </c>
      <c r="F2757" s="2">
        <v>-122.109381</v>
      </c>
      <c r="G2757" s="2">
        <v>36.698600999999996</v>
      </c>
      <c r="H2757" s="3">
        <v>53453.964633000003</v>
      </c>
      <c r="I2757" s="3">
        <v>193.43034900000001</v>
      </c>
      <c r="J2757">
        <v>2.9735000000000001E-2</v>
      </c>
      <c r="K2757" t="e">
        <f>VLOOKUP(A2757,Channel_xs_widths!$D$2:$E$279,2,FALSE)</f>
        <v>#N/A</v>
      </c>
      <c r="Q2757" s="5"/>
      <c r="R2757" s="3"/>
      <c r="U2757" s="16"/>
      <c r="V2757" s="2"/>
      <c r="W2757" s="5"/>
      <c r="AB2757" s="3"/>
      <c r="AC2757" s="2"/>
      <c r="AD2757" s="2"/>
    </row>
    <row r="2758" spans="1:30">
      <c r="A2758" s="5">
        <v>53373.123200000002</v>
      </c>
      <c r="B2758" s="3">
        <v>-1888.658813</v>
      </c>
      <c r="F2758" s="2">
        <v>-122.109381</v>
      </c>
      <c r="G2758" s="2">
        <v>36.698600999999996</v>
      </c>
      <c r="H2758" s="3">
        <v>53453.964633000003</v>
      </c>
      <c r="I2758" s="3">
        <v>205.40118899999999</v>
      </c>
      <c r="J2758">
        <v>2.5815999999999999E-2</v>
      </c>
      <c r="K2758" t="e">
        <f>VLOOKUP(A2758,Channel_xs_widths!$D$2:$E$279,2,FALSE)</f>
        <v>#N/A</v>
      </c>
      <c r="Q2758" s="5"/>
      <c r="R2758" s="3"/>
      <c r="U2758" s="16"/>
      <c r="V2758" s="2"/>
      <c r="W2758" s="5"/>
      <c r="AB2758" s="3"/>
      <c r="AC2758" s="2"/>
      <c r="AD2758" s="2"/>
    </row>
    <row r="2759" spans="1:30">
      <c r="A2759" s="5">
        <v>53404.030500000001</v>
      </c>
      <c r="B2759" s="3">
        <v>-1889.4567259999999</v>
      </c>
      <c r="F2759" s="2">
        <v>-122.109465</v>
      </c>
      <c r="G2759" s="2">
        <v>36.698331000000003</v>
      </c>
      <c r="H2759" s="3">
        <v>53484.882235999998</v>
      </c>
      <c r="I2759" s="3">
        <v>193.43045000000001</v>
      </c>
      <c r="J2759">
        <v>3.4583000000000003E-2</v>
      </c>
      <c r="K2759" t="e">
        <f>VLOOKUP(A2759,Channel_xs_widths!$D$2:$E$279,2,FALSE)</f>
        <v>#N/A</v>
      </c>
      <c r="Q2759" s="5"/>
      <c r="R2759" s="3"/>
      <c r="U2759" s="16"/>
      <c r="V2759" s="2"/>
      <c r="W2759" s="5"/>
      <c r="AB2759" s="3"/>
      <c r="AC2759" s="2"/>
      <c r="AD2759" s="2"/>
    </row>
    <row r="2760" spans="1:30">
      <c r="A2760" s="5">
        <v>53434.9378</v>
      </c>
      <c r="B2760" s="3">
        <v>-1890.79657</v>
      </c>
      <c r="F2760" s="2">
        <v>-122.109548</v>
      </c>
      <c r="G2760" s="2">
        <v>36.698059999999998</v>
      </c>
      <c r="H2760" s="3">
        <v>53515.818571999996</v>
      </c>
      <c r="I2760" s="3">
        <v>193.43055100000001</v>
      </c>
      <c r="J2760">
        <v>4.2882000000000003E-2</v>
      </c>
      <c r="K2760" t="e">
        <f>VLOOKUP(A2760,Channel_xs_widths!$D$2:$E$279,2,FALSE)</f>
        <v>#N/A</v>
      </c>
      <c r="Q2760" s="5"/>
      <c r="R2760" s="3"/>
      <c r="U2760" s="16"/>
      <c r="V2760" s="2"/>
      <c r="W2760" s="5"/>
      <c r="AB2760" s="3"/>
      <c r="AC2760" s="2"/>
      <c r="AD2760" s="2"/>
    </row>
    <row r="2761" spans="1:30">
      <c r="A2761" s="5">
        <v>53455.542699999998</v>
      </c>
      <c r="B2761" s="3">
        <v>-1891.66569</v>
      </c>
      <c r="F2761" s="2">
        <v>-122.109604</v>
      </c>
      <c r="G2761" s="2">
        <v>36.697879999999998</v>
      </c>
      <c r="H2761" s="3">
        <v>53536.441768999997</v>
      </c>
      <c r="I2761" s="3">
        <v>193.430635</v>
      </c>
      <c r="J2761">
        <v>3.5709999999999999E-2</v>
      </c>
      <c r="K2761" t="e">
        <f>VLOOKUP(A2761,Channel_xs_widths!$D$2:$E$279,2,FALSE)</f>
        <v>#N/A</v>
      </c>
      <c r="Q2761" s="5"/>
      <c r="R2761" s="3"/>
      <c r="U2761" s="16"/>
      <c r="V2761" s="2"/>
      <c r="W2761" s="5"/>
      <c r="AB2761" s="3"/>
      <c r="AC2761" s="2"/>
      <c r="AD2761" s="2"/>
    </row>
    <row r="2762" spans="1:30">
      <c r="A2762" s="5">
        <v>53467.861199999999</v>
      </c>
      <c r="B2762" s="3">
        <v>-1891.9722569999999</v>
      </c>
      <c r="F2762" s="2">
        <v>-122.10971499999999</v>
      </c>
      <c r="G2762" s="2">
        <v>36.697814999999999</v>
      </c>
      <c r="H2762" s="3">
        <v>53548.764124000001</v>
      </c>
      <c r="I2762" s="3">
        <v>233.29157499999999</v>
      </c>
      <c r="J2762">
        <v>2.4792999999999999E-2</v>
      </c>
      <c r="K2762" t="e">
        <f>VLOOKUP(A2762,Channel_xs_widths!$D$2:$E$279,2,FALSE)</f>
        <v>#N/A</v>
      </c>
      <c r="Q2762" s="5"/>
      <c r="R2762" s="3"/>
      <c r="U2762" s="16"/>
      <c r="V2762" s="2"/>
      <c r="W2762" s="5"/>
      <c r="AB2762" s="3"/>
      <c r="AC2762" s="2"/>
      <c r="AD2762" s="2"/>
    </row>
    <row r="2763" spans="1:30">
      <c r="A2763" s="5">
        <v>53472.480600000003</v>
      </c>
      <c r="B2763" s="3">
        <v>-1892.085632</v>
      </c>
      <c r="F2763" s="2">
        <v>-122.109757</v>
      </c>
      <c r="G2763" s="2">
        <v>36.697789999999998</v>
      </c>
      <c r="H2763" s="3">
        <v>53553.384968999999</v>
      </c>
      <c r="I2763" s="3">
        <v>233.29163800000001</v>
      </c>
      <c r="J2763">
        <v>3.0675000000000001E-2</v>
      </c>
      <c r="K2763" t="e">
        <f>VLOOKUP(A2763,Channel_xs_widths!$D$2:$E$279,2,FALSE)</f>
        <v>#N/A</v>
      </c>
      <c r="Q2763" s="5"/>
      <c r="R2763" s="3"/>
      <c r="U2763" s="16"/>
      <c r="V2763" s="2"/>
      <c r="W2763" s="5"/>
      <c r="AB2763" s="3"/>
      <c r="AC2763" s="2"/>
      <c r="AD2763" s="2"/>
    </row>
    <row r="2764" spans="1:30">
      <c r="A2764" s="5">
        <v>53504.816899999998</v>
      </c>
      <c r="B2764" s="3">
        <v>-1893.105857</v>
      </c>
      <c r="F2764" s="2">
        <v>-122.110049</v>
      </c>
      <c r="G2764" s="2">
        <v>36.697617999999999</v>
      </c>
      <c r="H2764" s="3">
        <v>53585.737265000003</v>
      </c>
      <c r="I2764" s="3">
        <v>233.291774</v>
      </c>
      <c r="J2764">
        <v>3.27E-2</v>
      </c>
      <c r="K2764">
        <f>VLOOKUP(A2764,Channel_xs_widths!$D$2:$E$279,2,FALSE)</f>
        <v>1712.2339718400001</v>
      </c>
      <c r="Q2764" s="5"/>
      <c r="R2764" s="3"/>
      <c r="U2764" s="16"/>
      <c r="V2764" s="2"/>
      <c r="W2764" s="5"/>
      <c r="AB2764" s="3"/>
      <c r="AC2764" s="2"/>
      <c r="AD2764" s="2"/>
    </row>
    <row r="2765" spans="1:30">
      <c r="A2765" s="5">
        <v>53523.294699999999</v>
      </c>
      <c r="B2765" s="3">
        <v>-1893.747253</v>
      </c>
      <c r="F2765" s="2">
        <v>-122.11021599999999</v>
      </c>
      <c r="G2765" s="2">
        <v>36.697519999999997</v>
      </c>
      <c r="H2765" s="3">
        <v>53604.226244999998</v>
      </c>
      <c r="I2765" s="3">
        <v>233.29196099999999</v>
      </c>
      <c r="J2765">
        <v>3.6401999999999997E-2</v>
      </c>
      <c r="K2765" t="e">
        <f>VLOOKUP(A2765,Channel_xs_widths!$D$2:$E$279,2,FALSE)</f>
        <v>#N/A</v>
      </c>
      <c r="Q2765" s="5"/>
      <c r="R2765" s="3"/>
      <c r="U2765" s="16"/>
      <c r="V2765" s="2"/>
      <c r="W2765" s="5"/>
      <c r="AB2765" s="3"/>
      <c r="AC2765" s="2"/>
      <c r="AD2765" s="2"/>
    </row>
    <row r="2766" spans="1:30">
      <c r="A2766" s="5">
        <v>53541.772599999997</v>
      </c>
      <c r="B2766" s="3">
        <v>-1894.4511050000001</v>
      </c>
      <c r="F2766" s="2">
        <v>-122.110383</v>
      </c>
      <c r="G2766" s="2">
        <v>36.697420999999999</v>
      </c>
      <c r="H2766" s="3">
        <v>53622.717512000003</v>
      </c>
      <c r="I2766" s="3">
        <v>233.29209700000001</v>
      </c>
      <c r="J2766">
        <v>4.1867000000000001E-2</v>
      </c>
      <c r="K2766" t="e">
        <f>VLOOKUP(A2766,Channel_xs_widths!$D$2:$E$279,2,FALSE)</f>
        <v>#N/A</v>
      </c>
      <c r="Q2766" s="5"/>
      <c r="R2766" s="3"/>
      <c r="U2766" s="16"/>
      <c r="V2766" s="2"/>
      <c r="W2766" s="5"/>
      <c r="AB2766" s="3"/>
      <c r="AC2766" s="2"/>
      <c r="AD2766" s="2"/>
    </row>
    <row r="2767" spans="1:30">
      <c r="A2767" s="5">
        <v>53574.108899999999</v>
      </c>
      <c r="B2767" s="3">
        <v>-1895.8746799999999</v>
      </c>
      <c r="F2767" s="2">
        <v>-122.110675</v>
      </c>
      <c r="G2767" s="2">
        <v>36.697248999999999</v>
      </c>
      <c r="H2767" s="3">
        <v>53655.085134000001</v>
      </c>
      <c r="I2767" s="3">
        <v>233.29228499999999</v>
      </c>
      <c r="J2767">
        <v>4.3307999999999999E-2</v>
      </c>
      <c r="K2767" t="e">
        <f>VLOOKUP(A2767,Channel_xs_widths!$D$2:$E$279,2,FALSE)</f>
        <v>#N/A</v>
      </c>
      <c r="Q2767" s="5"/>
      <c r="R2767" s="3"/>
      <c r="U2767" s="16"/>
      <c r="V2767" s="2"/>
      <c r="W2767" s="5"/>
      <c r="AB2767" s="3"/>
      <c r="AC2767" s="2"/>
      <c r="AD2767" s="2"/>
    </row>
    <row r="2768" spans="1:30">
      <c r="A2768" s="5">
        <v>53578.728300000002</v>
      </c>
      <c r="B2768" s="3">
        <v>-1896.0515909999999</v>
      </c>
      <c r="F2768" s="2">
        <v>-122.11071699999999</v>
      </c>
      <c r="G2768" s="2">
        <v>36.697225000000003</v>
      </c>
      <c r="H2768" s="3">
        <v>53659.707995999997</v>
      </c>
      <c r="I2768" s="3">
        <v>233.29242099999999</v>
      </c>
      <c r="J2768">
        <v>2.8837000000000002E-2</v>
      </c>
      <c r="K2768" t="e">
        <f>VLOOKUP(A2768,Channel_xs_widths!$D$2:$E$279,2,FALSE)</f>
        <v>#N/A</v>
      </c>
      <c r="Q2768" s="5"/>
      <c r="R2768" s="3"/>
      <c r="U2768" s="16"/>
      <c r="V2768" s="2"/>
      <c r="W2768" s="5"/>
      <c r="AB2768" s="3"/>
      <c r="AC2768" s="2"/>
      <c r="AD2768" s="2"/>
    </row>
    <row r="2769" spans="1:30">
      <c r="A2769" s="5">
        <v>53591.046999999999</v>
      </c>
      <c r="B2769" s="3">
        <v>-1896.363118</v>
      </c>
      <c r="F2769" s="2">
        <v>-122.110828</v>
      </c>
      <c r="G2769" s="2">
        <v>36.697158999999999</v>
      </c>
      <c r="H2769" s="3">
        <v>53672.03054</v>
      </c>
      <c r="I2769" s="3">
        <v>233.292483</v>
      </c>
      <c r="J2769">
        <v>3.2564999999999997E-2</v>
      </c>
      <c r="K2769" t="e">
        <f>VLOOKUP(A2769,Channel_xs_widths!$D$2:$E$279,2,FALSE)</f>
        <v>#N/A</v>
      </c>
      <c r="Q2769" s="5"/>
      <c r="R2769" s="3"/>
      <c r="U2769" s="16"/>
      <c r="V2769" s="2"/>
      <c r="W2769" s="5"/>
      <c r="AB2769" s="3"/>
      <c r="AC2769" s="2"/>
      <c r="AD2769" s="2"/>
    </row>
    <row r="2770" spans="1:30">
      <c r="A2770" s="5">
        <v>53611.1014</v>
      </c>
      <c r="B2770" s="3">
        <v>-1897.1058350000001</v>
      </c>
      <c r="F2770" s="2">
        <v>-122.110846</v>
      </c>
      <c r="G2770" s="2">
        <v>36.696978999999999</v>
      </c>
      <c r="H2770" s="3">
        <v>53692.098770999997</v>
      </c>
      <c r="I2770" s="3">
        <v>183.84351000000001</v>
      </c>
      <c r="J2770">
        <v>3.4587E-2</v>
      </c>
      <c r="K2770" t="e">
        <f>VLOOKUP(A2770,Channel_xs_widths!$D$2:$E$279,2,FALSE)</f>
        <v>#N/A</v>
      </c>
      <c r="Q2770" s="5"/>
      <c r="R2770" s="3"/>
      <c r="U2770" s="16"/>
      <c r="V2770" s="2"/>
      <c r="W2770" s="5"/>
      <c r="AB2770" s="3"/>
      <c r="AC2770" s="2"/>
      <c r="AD2770" s="2"/>
    </row>
    <row r="2771" spans="1:30">
      <c r="A2771" s="5">
        <v>53641.183199999999</v>
      </c>
      <c r="B2771" s="3">
        <v>-1898.0971770000001</v>
      </c>
      <c r="F2771" s="2">
        <v>-122.110871</v>
      </c>
      <c r="G2771" s="2">
        <v>36.696708999999998</v>
      </c>
      <c r="H2771" s="3">
        <v>53722.196823999999</v>
      </c>
      <c r="I2771" s="3">
        <v>183.843538</v>
      </c>
      <c r="J2771">
        <v>4.4165000000000003E-2</v>
      </c>
      <c r="K2771" t="e">
        <f>VLOOKUP(A2771,Channel_xs_widths!$D$2:$E$279,2,FALSE)</f>
        <v>#N/A</v>
      </c>
      <c r="Q2771" s="5"/>
      <c r="R2771" s="3"/>
      <c r="U2771" s="16"/>
      <c r="V2771" s="2"/>
      <c r="W2771" s="5"/>
      <c r="AB2771" s="3"/>
      <c r="AC2771" s="2"/>
      <c r="AD2771" s="2"/>
    </row>
    <row r="2772" spans="1:30">
      <c r="A2772" s="5">
        <v>53671.264900000002</v>
      </c>
      <c r="B2772" s="3">
        <v>-1899.7629489999999</v>
      </c>
      <c r="F2772" s="2">
        <v>-122.11089699999999</v>
      </c>
      <c r="G2772" s="2">
        <v>36.696438000000001</v>
      </c>
      <c r="H2772" s="3">
        <v>53752.324631000003</v>
      </c>
      <c r="I2772" s="3">
        <v>183.84357199999999</v>
      </c>
      <c r="J2772">
        <v>5.3948999999999997E-2</v>
      </c>
      <c r="K2772" t="e">
        <f>VLOOKUP(A2772,Channel_xs_widths!$D$2:$E$279,2,FALSE)</f>
        <v>#N/A</v>
      </c>
      <c r="Q2772" s="5"/>
      <c r="R2772" s="3"/>
      <c r="U2772" s="16"/>
      <c r="V2772" s="2"/>
      <c r="W2772" s="5"/>
      <c r="AB2772" s="3"/>
      <c r="AC2772" s="2"/>
      <c r="AD2772" s="2"/>
    </row>
    <row r="2773" spans="1:30">
      <c r="A2773" s="5">
        <v>53701.346599999997</v>
      </c>
      <c r="B2773" s="3">
        <v>-1901.342905</v>
      </c>
      <c r="F2773" s="2">
        <v>-122.110923</v>
      </c>
      <c r="G2773" s="2">
        <v>36.696168</v>
      </c>
      <c r="H2773" s="3">
        <v>53782.447815</v>
      </c>
      <c r="I2773" s="3">
        <v>183.84360599999999</v>
      </c>
      <c r="J2773">
        <v>3.9766000000000003E-2</v>
      </c>
      <c r="K2773">
        <f>VLOOKUP(A2773,Channel_xs_widths!$D$2:$E$279,2,FALSE)</f>
        <v>1655.11958286</v>
      </c>
      <c r="Q2773" s="5"/>
      <c r="R2773" s="3"/>
      <c r="U2773" s="16"/>
      <c r="V2773" s="2"/>
      <c r="W2773" s="5"/>
      <c r="AB2773" s="3"/>
      <c r="AC2773" s="2"/>
      <c r="AD2773" s="2"/>
    </row>
    <row r="2774" spans="1:30">
      <c r="A2774" s="5">
        <v>53721.401100000003</v>
      </c>
      <c r="B2774" s="3">
        <v>-1901.7566730000001</v>
      </c>
      <c r="F2774" s="2">
        <v>-122.11094</v>
      </c>
      <c r="G2774" s="2">
        <v>36.695988</v>
      </c>
      <c r="H2774" s="3">
        <v>53802.506563000003</v>
      </c>
      <c r="I2774" s="3">
        <v>183.84363500000001</v>
      </c>
      <c r="J2774">
        <v>1.8549E-2</v>
      </c>
      <c r="K2774" t="e">
        <f>VLOOKUP(A2774,Channel_xs_widths!$D$2:$E$279,2,FALSE)</f>
        <v>#N/A</v>
      </c>
      <c r="Q2774" s="5"/>
      <c r="R2774" s="3"/>
      <c r="U2774" s="16"/>
      <c r="V2774" s="2"/>
      <c r="W2774" s="5"/>
      <c r="AB2774" s="3"/>
      <c r="AC2774" s="2"/>
      <c r="AD2774" s="2"/>
    </row>
    <row r="2775" spans="1:30">
      <c r="A2775" s="5">
        <v>53731.703500000003</v>
      </c>
      <c r="B2775" s="3">
        <v>-1901.9060059999999</v>
      </c>
      <c r="F2775" s="2">
        <v>-122.110968</v>
      </c>
      <c r="G2775" s="2">
        <v>36.695897000000002</v>
      </c>
      <c r="H2775" s="3">
        <v>53812.810092</v>
      </c>
      <c r="I2775" s="3">
        <v>193.43183999999999</v>
      </c>
      <c r="J2775">
        <v>2.3438000000000001E-2</v>
      </c>
      <c r="K2775" t="e">
        <f>VLOOKUP(A2775,Channel_xs_widths!$D$2:$E$279,2,FALSE)</f>
        <v>#N/A</v>
      </c>
      <c r="Q2775" s="5"/>
      <c r="R2775" s="3"/>
      <c r="U2775" s="16"/>
      <c r="V2775" s="2"/>
      <c r="W2775" s="5"/>
      <c r="AB2775" s="3"/>
      <c r="AC2775" s="2"/>
      <c r="AD2775" s="2"/>
    </row>
    <row r="2776" spans="1:30">
      <c r="A2776" s="5">
        <v>53762.6109</v>
      </c>
      <c r="B2776" s="3">
        <v>-1902.722534</v>
      </c>
      <c r="F2776" s="2">
        <v>-122.111051</v>
      </c>
      <c r="G2776" s="2">
        <v>36.695627000000002</v>
      </c>
      <c r="H2776" s="3">
        <v>53843.728221999998</v>
      </c>
      <c r="I2776" s="3">
        <v>193.431907</v>
      </c>
      <c r="J2776">
        <v>2.6419000000000002E-2</v>
      </c>
      <c r="K2776" t="e">
        <f>VLOOKUP(A2776,Channel_xs_widths!$D$2:$E$279,2,FALSE)</f>
        <v>#N/A</v>
      </c>
      <c r="Q2776" s="5"/>
      <c r="R2776" s="3"/>
      <c r="U2776" s="16"/>
      <c r="V2776" s="2"/>
      <c r="W2776" s="5"/>
      <c r="AB2776" s="3"/>
      <c r="AC2776" s="2"/>
      <c r="AD2776" s="2"/>
    </row>
    <row r="2777" spans="1:30">
      <c r="A2777" s="5">
        <v>53762.6109</v>
      </c>
      <c r="B2777" s="3">
        <v>-1902.722534</v>
      </c>
      <c r="F2777" s="2">
        <v>-122.111051</v>
      </c>
      <c r="G2777" s="2">
        <v>36.695627000000002</v>
      </c>
      <c r="H2777" s="3">
        <v>53843.728221999998</v>
      </c>
      <c r="I2777" s="3">
        <v>135</v>
      </c>
      <c r="J2777">
        <v>2.5651E-2</v>
      </c>
      <c r="K2777" t="e">
        <f>VLOOKUP(A2777,Channel_xs_widths!$D$2:$E$279,2,FALSE)</f>
        <v>#N/A</v>
      </c>
      <c r="Q2777" s="5"/>
      <c r="R2777" s="3"/>
      <c r="U2777" s="16"/>
      <c r="V2777" s="2"/>
      <c r="W2777" s="5"/>
      <c r="AB2777" s="3"/>
      <c r="AC2777" s="2"/>
      <c r="AD2777" s="2"/>
    </row>
    <row r="2778" spans="1:30">
      <c r="A2778" s="5">
        <v>53793.518199999999</v>
      </c>
      <c r="B2778" s="3">
        <v>-1903.5153499999999</v>
      </c>
      <c r="F2778" s="2">
        <v>-122.111135</v>
      </c>
      <c r="G2778" s="2">
        <v>36.695357000000001</v>
      </c>
      <c r="H2778" s="3">
        <v>53874.645739</v>
      </c>
      <c r="I2778" s="3">
        <v>193.432008</v>
      </c>
      <c r="J2778">
        <v>3.8581999999999998E-2</v>
      </c>
      <c r="K2778" t="e">
        <f>VLOOKUP(A2778,Channel_xs_widths!$D$2:$E$279,2,FALSE)</f>
        <v>#N/A</v>
      </c>
      <c r="Q2778" s="5"/>
      <c r="R2778" s="3"/>
      <c r="U2778" s="16"/>
      <c r="V2778" s="2"/>
      <c r="W2778" s="5"/>
      <c r="AB2778" s="3"/>
      <c r="AC2778" s="2"/>
      <c r="AD2778" s="2"/>
    </row>
    <row r="2779" spans="1:30">
      <c r="A2779" s="5">
        <v>53824.425600000002</v>
      </c>
      <c r="B2779" s="3">
        <v>-1905.107483</v>
      </c>
      <c r="F2779" s="2">
        <v>-122.11121799999999</v>
      </c>
      <c r="G2779" s="2">
        <v>36.695086000000003</v>
      </c>
      <c r="H2779" s="3">
        <v>53905.594075000001</v>
      </c>
      <c r="I2779" s="3">
        <v>193.432109</v>
      </c>
      <c r="J2779">
        <v>5.0132999999999997E-2</v>
      </c>
      <c r="K2779" t="e">
        <f>VLOOKUP(A2779,Channel_xs_widths!$D$2:$E$279,2,FALSE)</f>
        <v>#N/A</v>
      </c>
      <c r="Q2779" s="5"/>
      <c r="R2779" s="3"/>
      <c r="U2779" s="16"/>
      <c r="V2779" s="2"/>
      <c r="W2779" s="5"/>
      <c r="AB2779" s="3"/>
      <c r="AC2779" s="2"/>
      <c r="AD2779" s="2"/>
    </row>
    <row r="2780" spans="1:30">
      <c r="A2780" s="5">
        <v>53845.030500000001</v>
      </c>
      <c r="B2780" s="3">
        <v>-1906.0978190000001</v>
      </c>
      <c r="F2780" s="2">
        <v>-122.11127399999999</v>
      </c>
      <c r="G2780" s="2">
        <v>36.694906000000003</v>
      </c>
      <c r="H2780" s="3">
        <v>53926.222765999999</v>
      </c>
      <c r="I2780" s="3">
        <v>193.43219300000001</v>
      </c>
      <c r="J2780">
        <v>4.7855000000000002E-2</v>
      </c>
      <c r="K2780" t="e">
        <f>VLOOKUP(A2780,Channel_xs_widths!$D$2:$E$279,2,FALSE)</f>
        <v>#N/A</v>
      </c>
      <c r="Q2780" s="5"/>
      <c r="R2780" s="3"/>
      <c r="U2780" s="16"/>
      <c r="V2780" s="2"/>
      <c r="W2780" s="5"/>
      <c r="AB2780" s="3"/>
      <c r="AC2780" s="2"/>
      <c r="AD2780" s="2"/>
    </row>
    <row r="2781" spans="1:30">
      <c r="A2781" s="5">
        <v>53855.0285</v>
      </c>
      <c r="B2781" s="3">
        <v>-1906.5719810000001</v>
      </c>
      <c r="F2781" s="2">
        <v>-122.11127399999999</v>
      </c>
      <c r="G2781" s="2">
        <v>36.694816000000003</v>
      </c>
      <c r="H2781" s="3">
        <v>53936.232023999997</v>
      </c>
      <c r="I2781" s="3">
        <v>179.46891099999999</v>
      </c>
      <c r="J2781">
        <v>4.1903999999999997E-2</v>
      </c>
      <c r="K2781" t="e">
        <f>VLOOKUP(A2781,Channel_xs_widths!$D$2:$E$279,2,FALSE)</f>
        <v>#N/A</v>
      </c>
      <c r="Q2781" s="5"/>
      <c r="R2781" s="3"/>
      <c r="U2781" s="16"/>
      <c r="V2781" s="2"/>
      <c r="W2781" s="5"/>
      <c r="AB2781" s="3"/>
      <c r="AC2781" s="2"/>
      <c r="AD2781" s="2"/>
    </row>
    <row r="2782" spans="1:30">
      <c r="A2782" s="5">
        <v>53885.022599999997</v>
      </c>
      <c r="B2782" s="3">
        <v>-1907.773641</v>
      </c>
      <c r="F2782" s="2">
        <v>-122.11127399999999</v>
      </c>
      <c r="G2782" s="2">
        <v>36.694546000000003</v>
      </c>
      <c r="H2782" s="3">
        <v>53966.250144999998</v>
      </c>
      <c r="I2782" s="3">
        <v>179.46891299999999</v>
      </c>
      <c r="J2782">
        <v>2.4264000000000001E-2</v>
      </c>
      <c r="K2782">
        <f>VLOOKUP(A2782,Channel_xs_widths!$D$2:$E$279,2,FALSE)</f>
        <v>1414.3610594500001</v>
      </c>
      <c r="Q2782" s="5"/>
      <c r="R2782" s="3"/>
      <c r="U2782" s="16"/>
      <c r="V2782" s="2"/>
      <c r="W2782" s="5"/>
      <c r="AB2782" s="3"/>
      <c r="AC2782" s="2"/>
      <c r="AD2782" s="2"/>
    </row>
    <row r="2783" spans="1:30">
      <c r="A2783" s="5">
        <v>53915.016600000003</v>
      </c>
      <c r="B2783" s="3">
        <v>-1908.027507</v>
      </c>
      <c r="F2783" s="2">
        <v>-122.11127399999999</v>
      </c>
      <c r="G2783" s="2">
        <v>36.694274999999998</v>
      </c>
      <c r="H2783" s="3">
        <v>53996.245277000002</v>
      </c>
      <c r="I2783" s="3">
        <v>179.468917</v>
      </c>
      <c r="J2783">
        <v>1.2014E-2</v>
      </c>
      <c r="K2783" t="e">
        <f>VLOOKUP(A2783,Channel_xs_widths!$D$2:$E$279,2,FALSE)</f>
        <v>#N/A</v>
      </c>
      <c r="Q2783" s="5"/>
      <c r="R2783" s="3"/>
      <c r="U2783" s="16"/>
      <c r="V2783" s="2"/>
      <c r="W2783" s="5"/>
      <c r="AB2783" s="3"/>
      <c r="AC2783" s="2"/>
      <c r="AD2783" s="2"/>
    </row>
    <row r="2784" spans="1:30">
      <c r="A2784" s="5">
        <v>53945.010699999999</v>
      </c>
      <c r="B2784" s="3">
        <v>-1907.052938</v>
      </c>
      <c r="F2784" s="2">
        <v>-122.11127399999999</v>
      </c>
      <c r="G2784" s="2">
        <v>36.694004999999997</v>
      </c>
      <c r="H2784" s="3">
        <v>54026.255163000002</v>
      </c>
      <c r="I2784" s="3">
        <v>179.46892</v>
      </c>
      <c r="J2784">
        <v>2.4800000000000001E-4</v>
      </c>
      <c r="K2784" t="e">
        <f>VLOOKUP(A2784,Channel_xs_widths!$D$2:$E$279,2,FALSE)</f>
        <v>#N/A</v>
      </c>
      <c r="Q2784" s="5"/>
      <c r="R2784" s="3"/>
      <c r="U2784" s="16"/>
      <c r="V2784" s="2"/>
      <c r="W2784" s="5"/>
      <c r="AB2784" s="3"/>
      <c r="AC2784" s="2"/>
      <c r="AD2784" s="2"/>
    </row>
    <row r="2785" spans="1:30">
      <c r="A2785" s="5">
        <v>53975.004699999998</v>
      </c>
      <c r="B2785" s="3">
        <v>-1908.012655</v>
      </c>
      <c r="F2785" s="2">
        <v>-122.11127399999999</v>
      </c>
      <c r="G2785" s="2">
        <v>36.693733999999999</v>
      </c>
      <c r="H2785" s="3">
        <v>54056.264567999999</v>
      </c>
      <c r="I2785" s="3">
        <v>179.46892299999999</v>
      </c>
      <c r="J2785">
        <v>5.1985000000000003E-2</v>
      </c>
      <c r="K2785" t="e">
        <f>VLOOKUP(A2785,Channel_xs_widths!$D$2:$E$279,2,FALSE)</f>
        <v>#N/A</v>
      </c>
      <c r="Q2785" s="5"/>
      <c r="R2785" s="3"/>
      <c r="U2785" s="16"/>
      <c r="V2785" s="2"/>
      <c r="W2785" s="5"/>
      <c r="AB2785" s="3"/>
      <c r="AC2785" s="2"/>
      <c r="AD2785" s="2"/>
    </row>
    <row r="2786" spans="1:30">
      <c r="A2786" s="5">
        <v>53995.000800000002</v>
      </c>
      <c r="B2786" s="3">
        <v>-1909.651693</v>
      </c>
      <c r="F2786" s="2">
        <v>-122.11127399999999</v>
      </c>
      <c r="G2786" s="2">
        <v>36.693553999999999</v>
      </c>
      <c r="H2786" s="3">
        <v>54076.327665999997</v>
      </c>
      <c r="I2786" s="3">
        <v>179.46892600000001</v>
      </c>
      <c r="J2786">
        <v>7.7221999999999999E-2</v>
      </c>
      <c r="K2786" t="e">
        <f>VLOOKUP(A2786,Channel_xs_widths!$D$2:$E$279,2,FALSE)</f>
        <v>#N/A</v>
      </c>
      <c r="Q2786" s="5"/>
      <c r="R2786" s="3"/>
      <c r="U2786" s="16"/>
      <c r="V2786" s="2"/>
      <c r="W2786" s="5"/>
      <c r="AB2786" s="3"/>
      <c r="AC2786" s="2"/>
      <c r="AD2786" s="2"/>
    </row>
    <row r="2787" spans="1:30">
      <c r="A2787" s="5">
        <v>54005.1947</v>
      </c>
      <c r="B2787" s="3">
        <v>-1910.3439940000001</v>
      </c>
      <c r="F2787" s="2">
        <v>-122.111251</v>
      </c>
      <c r="G2787" s="2">
        <v>36.693463999999999</v>
      </c>
      <c r="H2787" s="3">
        <v>54086.545057000003</v>
      </c>
      <c r="I2787" s="3">
        <v>168.21838500000001</v>
      </c>
      <c r="J2787">
        <v>7.6054999999999998E-2</v>
      </c>
      <c r="K2787" t="e">
        <f>VLOOKUP(A2787,Channel_xs_widths!$D$2:$E$279,2,FALSE)</f>
        <v>#N/A</v>
      </c>
      <c r="Q2787" s="5"/>
      <c r="R2787" s="3"/>
      <c r="U2787" s="16"/>
      <c r="V2787" s="2"/>
      <c r="W2787" s="5"/>
      <c r="AB2787" s="3"/>
      <c r="AC2787" s="2"/>
      <c r="AD2787" s="2"/>
    </row>
    <row r="2788" spans="1:30">
      <c r="A2788" s="5">
        <v>54035.776400000002</v>
      </c>
      <c r="B2788" s="3">
        <v>-1912.7528809999999</v>
      </c>
      <c r="F2788" s="2">
        <v>-122.11118500000001</v>
      </c>
      <c r="G2788" s="2">
        <v>36.693193999999998</v>
      </c>
      <c r="H2788" s="3">
        <v>54117.221513999997</v>
      </c>
      <c r="I2788" s="3">
        <v>168.218335</v>
      </c>
      <c r="J2788">
        <v>5.8888999999999997E-2</v>
      </c>
      <c r="K2788" t="e">
        <f>VLOOKUP(A2788,Channel_xs_widths!$D$2:$E$279,2,FALSE)</f>
        <v>#N/A</v>
      </c>
      <c r="Q2788" s="5"/>
      <c r="R2788" s="3"/>
      <c r="U2788" s="16"/>
      <c r="V2788" s="2"/>
      <c r="W2788" s="5"/>
      <c r="AB2788" s="3"/>
      <c r="AC2788" s="2"/>
      <c r="AD2788" s="2"/>
    </row>
    <row r="2789" spans="1:30">
      <c r="A2789" s="5">
        <v>54066.358099999998</v>
      </c>
      <c r="B2789" s="3">
        <v>-1913.945825</v>
      </c>
      <c r="F2789" s="2">
        <v>-122.111118</v>
      </c>
      <c r="G2789" s="2">
        <v>36.692923</v>
      </c>
      <c r="H2789" s="3">
        <v>54147.826506999998</v>
      </c>
      <c r="I2789" s="3">
        <v>168.21825899999999</v>
      </c>
      <c r="J2789">
        <v>4.2853000000000002E-2</v>
      </c>
      <c r="K2789" t="e">
        <f>VLOOKUP(A2789,Channel_xs_widths!$D$2:$E$279,2,FALSE)</f>
        <v>#N/A</v>
      </c>
      <c r="Q2789" s="5"/>
      <c r="R2789" s="3"/>
      <c r="U2789" s="16"/>
      <c r="V2789" s="2"/>
      <c r="W2789" s="5"/>
      <c r="AB2789" s="3"/>
      <c r="AC2789" s="2"/>
      <c r="AD2789" s="2"/>
    </row>
    <row r="2790" spans="1:30">
      <c r="A2790" s="5">
        <v>54096.939899999998</v>
      </c>
      <c r="B2790" s="3">
        <v>-1915.3739009999999</v>
      </c>
      <c r="F2790" s="2">
        <v>-122.111051</v>
      </c>
      <c r="G2790" s="2">
        <v>36.692653</v>
      </c>
      <c r="H2790" s="3">
        <v>54178.441569000002</v>
      </c>
      <c r="I2790" s="3">
        <v>168.21818400000001</v>
      </c>
      <c r="J2790">
        <v>4.6697000000000002E-2</v>
      </c>
      <c r="K2790">
        <f>VLOOKUP(A2790,Channel_xs_widths!$D$2:$E$279,2,FALSE)</f>
        <v>1199.8330856499999</v>
      </c>
      <c r="Q2790" s="5"/>
      <c r="R2790" s="3"/>
      <c r="U2790" s="16"/>
      <c r="V2790" s="2"/>
      <c r="W2790" s="5"/>
      <c r="AB2790" s="3"/>
      <c r="AC2790" s="2"/>
      <c r="AD2790" s="2"/>
    </row>
    <row r="2791" spans="1:30">
      <c r="A2791" s="5">
        <v>54096.939899999998</v>
      </c>
      <c r="B2791" s="3">
        <v>-1915.3739009999999</v>
      </c>
      <c r="F2791" s="2">
        <v>-122.111051</v>
      </c>
      <c r="G2791" s="2">
        <v>36.692653</v>
      </c>
      <c r="H2791" s="3">
        <v>54178.441569000002</v>
      </c>
      <c r="I2791" s="3">
        <v>180</v>
      </c>
      <c r="J2791">
        <v>3.0456E-2</v>
      </c>
      <c r="Q2791" s="5"/>
      <c r="R2791" s="3"/>
      <c r="U2791" s="16"/>
      <c r="V2791" s="2"/>
      <c r="W2791" s="5"/>
      <c r="AB2791" s="3"/>
      <c r="AC2791" s="2"/>
      <c r="AD2791" s="2"/>
    </row>
    <row r="2792" spans="1:30">
      <c r="A2792" s="5">
        <v>54127.5216</v>
      </c>
      <c r="B2792" s="3">
        <v>-1916.305298</v>
      </c>
      <c r="F2792" s="2">
        <v>-122.110984</v>
      </c>
      <c r="G2792" s="2">
        <v>36.692383</v>
      </c>
      <c r="H2792" s="3">
        <v>54209.037489000002</v>
      </c>
      <c r="I2792" s="3">
        <v>168.218109</v>
      </c>
      <c r="J2792">
        <v>3.6776000000000003E-2</v>
      </c>
      <c r="K2792" t="e">
        <f>VLOOKUP(A2792,Channel_xs_widths!$D$2:$E$279,2,FALSE)</f>
        <v>#N/A</v>
      </c>
      <c r="Q2792" s="5"/>
      <c r="R2792" s="3"/>
      <c r="U2792" s="16"/>
      <c r="V2792" s="2"/>
      <c r="W2792" s="5"/>
      <c r="AB2792" s="3"/>
      <c r="AC2792" s="2"/>
      <c r="AD2792" s="2"/>
    </row>
    <row r="2793" spans="1:30">
      <c r="A2793" s="5">
        <v>54147.909500000002</v>
      </c>
      <c r="B2793" s="3">
        <v>-1917.248372</v>
      </c>
      <c r="F2793" s="2">
        <v>-122.11094</v>
      </c>
      <c r="G2793" s="2">
        <v>36.692202000000002</v>
      </c>
      <c r="H2793" s="3">
        <v>54229.447117999996</v>
      </c>
      <c r="I2793" s="3">
        <v>168.21804599999999</v>
      </c>
      <c r="J2793">
        <v>4.5093000000000001E-2</v>
      </c>
      <c r="K2793" t="e">
        <f>VLOOKUP(A2793,Channel_xs_widths!$D$2:$E$279,2,FALSE)</f>
        <v>#N/A</v>
      </c>
      <c r="Q2793" s="5"/>
      <c r="R2793" s="3"/>
      <c r="U2793" s="16"/>
      <c r="V2793" s="2"/>
      <c r="W2793" s="5"/>
      <c r="AB2793" s="3"/>
      <c r="AC2793" s="2"/>
      <c r="AD2793" s="2"/>
    </row>
    <row r="2794" spans="1:30">
      <c r="A2794" s="5">
        <v>54159.075599999996</v>
      </c>
      <c r="B2794" s="3">
        <v>-1917.728149</v>
      </c>
      <c r="F2794" s="2">
        <v>-122.110884</v>
      </c>
      <c r="G2794" s="2">
        <v>36.692112000000002</v>
      </c>
      <c r="H2794" s="3">
        <v>54240.623559</v>
      </c>
      <c r="I2794" s="3">
        <v>153.02692400000001</v>
      </c>
      <c r="J2794">
        <v>5.1150000000000001E-2</v>
      </c>
      <c r="K2794" t="e">
        <f>VLOOKUP(A2794,Channel_xs_widths!$D$2:$E$279,2,FALSE)</f>
        <v>#N/A</v>
      </c>
      <c r="Q2794" s="5"/>
      <c r="R2794" s="3"/>
      <c r="U2794" s="16"/>
      <c r="V2794" s="2"/>
      <c r="W2794" s="5"/>
      <c r="AB2794" s="3"/>
      <c r="AC2794" s="2"/>
      <c r="AD2794" s="2"/>
    </row>
    <row r="2795" spans="1:30">
      <c r="A2795" s="5">
        <v>54192.574000000001</v>
      </c>
      <c r="B2795" s="3">
        <v>-1919.5329589999999</v>
      </c>
      <c r="F2795" s="2">
        <v>-122.11071699999999</v>
      </c>
      <c r="G2795" s="2">
        <v>36.691842000000001</v>
      </c>
      <c r="H2795" s="3">
        <v>54274.170573000003</v>
      </c>
      <c r="I2795" s="3">
        <v>153.02680599999999</v>
      </c>
      <c r="J2795">
        <v>5.3877000000000001E-2</v>
      </c>
      <c r="K2795" t="e">
        <f>VLOOKUP(A2795,Channel_xs_widths!$D$2:$E$279,2,FALSE)</f>
        <v>#N/A</v>
      </c>
      <c r="Q2795" s="5"/>
      <c r="R2795" s="3"/>
      <c r="U2795" s="16"/>
      <c r="V2795" s="2"/>
      <c r="W2795" s="5"/>
      <c r="AB2795" s="3"/>
      <c r="AC2795" s="2"/>
      <c r="AD2795" s="2"/>
    </row>
    <row r="2796" spans="1:30">
      <c r="A2796" s="5">
        <v>54192.574000000001</v>
      </c>
      <c r="B2796" s="3">
        <v>-1919.5329589999999</v>
      </c>
      <c r="F2796" s="2">
        <v>-122.11071699999999</v>
      </c>
      <c r="G2796" s="2">
        <v>36.691842000000001</v>
      </c>
      <c r="H2796" s="3">
        <v>54274.170573000003</v>
      </c>
      <c r="I2796" s="3">
        <v>231.37924799999999</v>
      </c>
      <c r="J2796">
        <v>5.5452000000000001E-2</v>
      </c>
      <c r="K2796" t="e">
        <f>VLOOKUP(A2796,Channel_xs_widths!$D$2:$E$279,2,FALSE)</f>
        <v>#N/A</v>
      </c>
      <c r="Q2796" s="5"/>
      <c r="R2796" s="3"/>
      <c r="U2796" s="16"/>
      <c r="V2796" s="2"/>
      <c r="W2796" s="5"/>
      <c r="AB2796" s="3"/>
      <c r="AC2796" s="2"/>
      <c r="AD2796" s="2"/>
    </row>
    <row r="2797" spans="1:30">
      <c r="A2797" s="5">
        <v>54226.072500000002</v>
      </c>
      <c r="B2797" s="3">
        <v>-1921.3905030000001</v>
      </c>
      <c r="F2797" s="2">
        <v>-122.11055</v>
      </c>
      <c r="G2797" s="2">
        <v>36.691571000000003</v>
      </c>
      <c r="H2797" s="3">
        <v>54307.720488999999</v>
      </c>
      <c r="I2797" s="3">
        <v>153.02662900000001</v>
      </c>
      <c r="J2797">
        <v>4.6366999999999998E-2</v>
      </c>
      <c r="K2797" t="e">
        <f>VLOOKUP(A2797,Channel_xs_widths!$D$2:$E$279,2,FALSE)</f>
        <v>#N/A</v>
      </c>
      <c r="Q2797" s="5"/>
      <c r="R2797" s="3"/>
      <c r="U2797" s="16"/>
      <c r="V2797" s="2"/>
      <c r="W2797" s="5"/>
      <c r="AB2797" s="3"/>
      <c r="AC2797" s="2"/>
      <c r="AD2797" s="2"/>
    </row>
    <row r="2798" spans="1:30">
      <c r="A2798" s="5">
        <v>54259.571000000004</v>
      </c>
      <c r="B2798" s="3">
        <v>-1922.639404</v>
      </c>
      <c r="F2798" s="2">
        <v>-122.110383</v>
      </c>
      <c r="G2798" s="2">
        <v>36.691301000000003</v>
      </c>
      <c r="H2798" s="3">
        <v>54341.242237999999</v>
      </c>
      <c r="I2798" s="3">
        <v>153.02645100000001</v>
      </c>
      <c r="J2798">
        <v>3.7282000000000003E-2</v>
      </c>
      <c r="K2798" t="e">
        <f>VLOOKUP(A2798,Channel_xs_widths!$D$2:$E$279,2,FALSE)</f>
        <v>#N/A</v>
      </c>
      <c r="Q2798" s="5"/>
      <c r="R2798" s="3"/>
      <c r="U2798" s="16"/>
      <c r="V2798" s="2"/>
      <c r="W2798" s="5"/>
      <c r="AB2798" s="3"/>
      <c r="AC2798" s="2"/>
      <c r="AD2798" s="2"/>
    </row>
    <row r="2799" spans="1:30">
      <c r="A2799" s="5">
        <v>54259.571000000004</v>
      </c>
      <c r="B2799" s="3">
        <v>-1922.639404</v>
      </c>
      <c r="F2799" s="2">
        <v>-122.110383</v>
      </c>
      <c r="G2799" s="2">
        <v>36.691301000000003</v>
      </c>
      <c r="H2799" s="3">
        <v>54341.242237999999</v>
      </c>
      <c r="I2799" s="3">
        <v>180</v>
      </c>
      <c r="J2799">
        <v>1.0331E-2</v>
      </c>
      <c r="K2799" t="e">
        <f>VLOOKUP(A2799,Channel_xs_widths!$D$2:$E$279,2,FALSE)</f>
        <v>#N/A</v>
      </c>
      <c r="Q2799" s="5"/>
      <c r="R2799" s="3"/>
      <c r="U2799" s="16"/>
      <c r="V2799" s="2"/>
      <c r="W2799" s="5"/>
      <c r="AB2799" s="3"/>
      <c r="AC2799" s="2"/>
      <c r="AD2799" s="2"/>
    </row>
    <row r="2800" spans="1:30">
      <c r="A2800" s="5">
        <v>54281.903299999998</v>
      </c>
      <c r="B2800" s="3">
        <v>-1922.8701169999999</v>
      </c>
      <c r="F2800" s="2">
        <v>-122.11027199999999</v>
      </c>
      <c r="G2800" s="2">
        <v>36.691121000000003</v>
      </c>
      <c r="H2800" s="3">
        <v>54363.57576</v>
      </c>
      <c r="I2800" s="3">
        <v>153.02630300000001</v>
      </c>
      <c r="J2800">
        <v>1.0281999999999999E-2</v>
      </c>
      <c r="K2800">
        <f>VLOOKUP(A2800,Channel_xs_widths!$D$2:$E$279,2,FALSE)</f>
        <v>1163.83440415</v>
      </c>
      <c r="Q2800" s="5"/>
      <c r="R2800" s="3"/>
      <c r="U2800" s="16"/>
      <c r="V2800" s="2"/>
      <c r="W2800" s="5"/>
      <c r="AB2800" s="3"/>
      <c r="AC2800" s="2"/>
      <c r="AD2800" s="2"/>
    </row>
    <row r="2801" spans="1:30">
      <c r="A2801" s="5">
        <v>54292.297200000001</v>
      </c>
      <c r="B2801" s="3">
        <v>-1922.9758999999999</v>
      </c>
      <c r="F2801" s="2">
        <v>-122.11024</v>
      </c>
      <c r="G2801" s="2">
        <v>36.691031000000002</v>
      </c>
      <c r="H2801" s="3">
        <v>54373.970197000002</v>
      </c>
      <c r="I2801" s="3">
        <v>163.60407499999999</v>
      </c>
      <c r="J2801">
        <v>2.1055000000000001E-2</v>
      </c>
      <c r="K2801" t="e">
        <f>VLOOKUP(A2801,Channel_xs_widths!$D$2:$E$279,2,FALSE)</f>
        <v>#N/A</v>
      </c>
      <c r="Q2801" s="5"/>
      <c r="R2801" s="3"/>
      <c r="U2801" s="16"/>
      <c r="V2801" s="2"/>
      <c r="W2801" s="5"/>
      <c r="AB2801" s="3"/>
      <c r="AC2801" s="2"/>
      <c r="AD2801" s="2"/>
    </row>
    <row r="2802" spans="1:30">
      <c r="A2802" s="5">
        <v>54323.478900000002</v>
      </c>
      <c r="B2802" s="3">
        <v>-1923.7454829999999</v>
      </c>
      <c r="F2802" s="2">
        <v>-122.110145</v>
      </c>
      <c r="G2802" s="2">
        <v>36.690759999999997</v>
      </c>
      <c r="H2802" s="3">
        <v>54405.161395000003</v>
      </c>
      <c r="I2802" s="3">
        <v>163.604004</v>
      </c>
      <c r="J2802">
        <v>2.6095E-2</v>
      </c>
      <c r="K2802" t="e">
        <f>VLOOKUP(A2802,Channel_xs_widths!$D$2:$E$279,2,FALSE)</f>
        <v>#N/A</v>
      </c>
      <c r="Q2802" s="5"/>
      <c r="R2802" s="3"/>
      <c r="U2802" s="16"/>
      <c r="V2802" s="2"/>
      <c r="W2802" s="5"/>
      <c r="AB2802" s="3"/>
      <c r="AC2802" s="2"/>
      <c r="AD2802" s="2"/>
    </row>
    <row r="2803" spans="1:30">
      <c r="A2803" s="5">
        <v>54354.660600000003</v>
      </c>
      <c r="B2803" s="3">
        <v>-1924.6032709999999</v>
      </c>
      <c r="F2803" s="2">
        <v>-122.110049</v>
      </c>
      <c r="G2803" s="2">
        <v>36.690489999999997</v>
      </c>
      <c r="H2803" s="3">
        <v>54436.354900999999</v>
      </c>
      <c r="I2803" s="3">
        <v>163.60389699999999</v>
      </c>
      <c r="J2803">
        <v>2.7508999999999999E-2</v>
      </c>
      <c r="K2803" t="e">
        <f>VLOOKUP(A2803,Channel_xs_widths!$D$2:$E$279,2,FALSE)</f>
        <v>#N/A</v>
      </c>
      <c r="Q2803" s="5"/>
      <c r="R2803" s="3"/>
      <c r="U2803" s="16"/>
      <c r="V2803" s="2"/>
      <c r="W2803" s="5"/>
      <c r="AB2803" s="3"/>
      <c r="AC2803" s="2"/>
      <c r="AD2803" s="2"/>
    </row>
    <row r="2804" spans="1:30">
      <c r="A2804" s="5">
        <v>54354.660600000003</v>
      </c>
      <c r="B2804" s="3">
        <v>-1924.6032709999999</v>
      </c>
      <c r="F2804" s="2">
        <v>-122.110049</v>
      </c>
      <c r="G2804" s="2">
        <v>36.690489999999997</v>
      </c>
      <c r="H2804" s="3">
        <v>54436.354900999999</v>
      </c>
      <c r="I2804" s="3">
        <v>180</v>
      </c>
      <c r="J2804">
        <v>2.1166000000000001E-2</v>
      </c>
      <c r="K2804" t="e">
        <f>VLOOKUP(A2804,Channel_xs_widths!$D$2:$E$279,2,FALSE)</f>
        <v>#N/A</v>
      </c>
      <c r="Q2804" s="5"/>
      <c r="R2804" s="3"/>
      <c r="U2804" s="16"/>
      <c r="V2804" s="2"/>
      <c r="W2804" s="5"/>
      <c r="AB2804" s="3"/>
      <c r="AC2804" s="2"/>
      <c r="AD2804" s="2"/>
    </row>
    <row r="2805" spans="1:30">
      <c r="A2805" s="5">
        <v>54385.842299999997</v>
      </c>
      <c r="B2805" s="3">
        <v>-1925.2632530000001</v>
      </c>
      <c r="F2805" s="2">
        <v>-122.109954</v>
      </c>
      <c r="G2805" s="2">
        <v>36.690219999999997</v>
      </c>
      <c r="H2805" s="3">
        <v>54467.543600999998</v>
      </c>
      <c r="I2805" s="3">
        <v>163.60379</v>
      </c>
      <c r="J2805">
        <v>3.7802000000000002E-2</v>
      </c>
      <c r="K2805" t="e">
        <f>VLOOKUP(A2805,Channel_xs_widths!$D$2:$E$279,2,FALSE)</f>
        <v>#N/A</v>
      </c>
      <c r="Q2805" s="5"/>
      <c r="R2805" s="3"/>
      <c r="U2805" s="16"/>
      <c r="V2805" s="2"/>
      <c r="W2805" s="5"/>
      <c r="AB2805" s="3"/>
      <c r="AC2805" s="2"/>
      <c r="AD2805" s="2"/>
    </row>
    <row r="2806" spans="1:30">
      <c r="A2806" s="5">
        <v>54417.023999999998</v>
      </c>
      <c r="B2806" s="3">
        <v>-1926.960763</v>
      </c>
      <c r="F2806" s="2">
        <v>-122.109858</v>
      </c>
      <c r="G2806" s="2">
        <v>36.689948999999999</v>
      </c>
      <c r="H2806" s="3">
        <v>54498.771497000002</v>
      </c>
      <c r="I2806" s="3">
        <v>163.60368299999999</v>
      </c>
      <c r="J2806">
        <v>5.6288999999999999E-2</v>
      </c>
      <c r="K2806" t="e">
        <f>VLOOKUP(A2806,Channel_xs_widths!$D$2:$E$279,2,FALSE)</f>
        <v>#N/A</v>
      </c>
      <c r="Q2806" s="5"/>
      <c r="R2806" s="3"/>
      <c r="U2806" s="16"/>
      <c r="V2806" s="2"/>
      <c r="W2806" s="5"/>
      <c r="AB2806" s="3"/>
      <c r="AC2806" s="2"/>
      <c r="AD2806" s="2"/>
    </row>
    <row r="2807" spans="1:30">
      <c r="A2807" s="5">
        <v>54427.4179</v>
      </c>
      <c r="B2807" s="3">
        <v>-1927.6035159999999</v>
      </c>
      <c r="F2807" s="2">
        <v>-122.109827</v>
      </c>
      <c r="G2807" s="2">
        <v>36.689858999999998</v>
      </c>
      <c r="H2807" s="3">
        <v>54509.185260999999</v>
      </c>
      <c r="I2807" s="3">
        <v>163.603611</v>
      </c>
      <c r="J2807">
        <v>5.8095000000000001E-2</v>
      </c>
      <c r="K2807" t="e">
        <f>VLOOKUP(A2807,Channel_xs_widths!$D$2:$E$279,2,FALSE)</f>
        <v>#N/A</v>
      </c>
      <c r="Q2807" s="5"/>
      <c r="R2807" s="3"/>
      <c r="U2807" s="16"/>
      <c r="V2807" s="2"/>
      <c r="W2807" s="5"/>
      <c r="AB2807" s="3"/>
      <c r="AC2807" s="2"/>
      <c r="AD2807" s="2"/>
    </row>
    <row r="2808" spans="1:30">
      <c r="A2808" s="5">
        <v>54449.096799999999</v>
      </c>
      <c r="B2808" s="3">
        <v>-1928.8240450000001</v>
      </c>
      <c r="F2808" s="2">
        <v>-122.10973300000001</v>
      </c>
      <c r="G2808" s="2">
        <v>36.689678999999998</v>
      </c>
      <c r="H2808" s="3">
        <v>54530.898429000001</v>
      </c>
      <c r="I2808" s="3">
        <v>156.743956</v>
      </c>
      <c r="J2808">
        <v>5.3609999999999998E-2</v>
      </c>
      <c r="K2808" t="e">
        <f>VLOOKUP(A2808,Channel_xs_widths!$D$2:$E$279,2,FALSE)</f>
        <v>#N/A</v>
      </c>
      <c r="Q2808" s="5"/>
      <c r="R2808" s="3"/>
      <c r="U2808" s="16"/>
      <c r="V2808" s="2"/>
      <c r="W2808" s="5"/>
      <c r="AB2808" s="3"/>
      <c r="AC2808" s="2"/>
      <c r="AD2808" s="2"/>
    </row>
    <row r="2809" spans="1:30">
      <c r="A2809" s="5">
        <v>54453.161599999999</v>
      </c>
      <c r="B2809" s="3">
        <v>-1928.9836270000001</v>
      </c>
      <c r="F2809" s="2">
        <v>-122.10971499999999</v>
      </c>
      <c r="G2809" s="2">
        <v>36.689644999999999</v>
      </c>
      <c r="H2809" s="3">
        <v>54534.966343</v>
      </c>
      <c r="I2809" s="3">
        <v>156.74389500000001</v>
      </c>
      <c r="J2809">
        <v>4.1200000000000001E-2</v>
      </c>
      <c r="K2809" t="e">
        <f>VLOOKUP(A2809,Channel_xs_widths!$D$2:$E$279,2,FALSE)</f>
        <v>#N/A</v>
      </c>
      <c r="Q2809" s="5"/>
      <c r="R2809" s="3"/>
      <c r="U2809" s="16"/>
      <c r="V2809" s="2"/>
      <c r="W2809" s="5"/>
      <c r="AB2809" s="3"/>
      <c r="AC2809" s="2"/>
      <c r="AD2809" s="2"/>
    </row>
    <row r="2810" spans="1:30">
      <c r="A2810" s="5">
        <v>54481.614999999998</v>
      </c>
      <c r="B2810" s="3">
        <v>-1930.1637989999999</v>
      </c>
      <c r="F2810" s="2">
        <v>-122.10959200000001</v>
      </c>
      <c r="G2810" s="2">
        <v>36.689408</v>
      </c>
      <c r="H2810" s="3">
        <v>54563.444295000001</v>
      </c>
      <c r="I2810" s="3">
        <v>156.743819</v>
      </c>
      <c r="J2810">
        <v>3.4785000000000003E-2</v>
      </c>
      <c r="K2810" t="e">
        <f>VLOOKUP(A2810,Channel_xs_widths!$D$2:$E$279,2,FALSE)</f>
        <v>#N/A</v>
      </c>
      <c r="Q2810" s="5"/>
      <c r="R2810" s="3"/>
      <c r="U2810" s="16"/>
      <c r="V2810" s="2"/>
      <c r="W2810" s="5"/>
      <c r="AB2810" s="3"/>
      <c r="AC2810" s="2"/>
      <c r="AD2810" s="2"/>
    </row>
    <row r="2811" spans="1:30">
      <c r="A2811" s="5">
        <v>54514.133300000001</v>
      </c>
      <c r="B2811" s="3">
        <v>-1931.1045369999999</v>
      </c>
      <c r="F2811" s="2">
        <v>-122.109452</v>
      </c>
      <c r="G2811" s="2">
        <v>36.689138</v>
      </c>
      <c r="H2811" s="3">
        <v>54595.976185</v>
      </c>
      <c r="I2811" s="3">
        <v>156.743675</v>
      </c>
      <c r="J2811">
        <v>2.8486000000000001E-2</v>
      </c>
      <c r="K2811" t="e">
        <f>VLOOKUP(A2811,Channel_xs_widths!$D$2:$E$279,2,FALSE)</f>
        <v>#N/A</v>
      </c>
      <c r="Q2811" s="5"/>
      <c r="R2811" s="3"/>
      <c r="U2811" s="16"/>
      <c r="V2811" s="2"/>
      <c r="W2811" s="5"/>
      <c r="AB2811" s="3"/>
      <c r="AC2811" s="2"/>
      <c r="AD2811" s="2"/>
    </row>
    <row r="2812" spans="1:30">
      <c r="A2812" s="5">
        <v>54530.392500000002</v>
      </c>
      <c r="B2812" s="3">
        <v>-1931.5532840000001</v>
      </c>
      <c r="F2812" s="2">
        <v>-122.109381</v>
      </c>
      <c r="G2812" s="2">
        <v>36.689003</v>
      </c>
      <c r="H2812" s="3">
        <v>54612.241525999998</v>
      </c>
      <c r="I2812" s="3">
        <v>156.743561</v>
      </c>
      <c r="J2812">
        <v>2.2997E-2</v>
      </c>
      <c r="K2812" t="e">
        <f>VLOOKUP(A2812,Channel_xs_widths!$D$2:$E$279,2,FALSE)</f>
        <v>#N/A</v>
      </c>
      <c r="Q2812" s="5"/>
      <c r="R2812" s="3"/>
      <c r="U2812" s="16"/>
      <c r="V2812" s="2"/>
      <c r="W2812" s="5"/>
      <c r="AB2812" s="3"/>
      <c r="AC2812" s="2"/>
      <c r="AD2812" s="2"/>
    </row>
    <row r="2813" spans="1:30">
      <c r="A2813" s="5">
        <v>54546.651599999997</v>
      </c>
      <c r="B2813" s="3">
        <v>-1931.852359</v>
      </c>
      <c r="F2813" s="2">
        <v>-122.10931100000001</v>
      </c>
      <c r="G2813" s="2">
        <v>36.688867999999999</v>
      </c>
      <c r="H2813" s="3">
        <v>54628.503429999997</v>
      </c>
      <c r="I2813" s="3">
        <v>156.743484</v>
      </c>
      <c r="J2813">
        <v>2.3795E-2</v>
      </c>
      <c r="K2813" t="e">
        <f>VLOOKUP(A2813,Channel_xs_widths!$D$2:$E$279,2,FALSE)</f>
        <v>#N/A</v>
      </c>
      <c r="Q2813" s="5"/>
      <c r="R2813" s="3"/>
      <c r="U2813" s="16"/>
      <c r="V2813" s="2"/>
      <c r="W2813" s="5"/>
      <c r="AB2813" s="3"/>
      <c r="AC2813" s="2"/>
      <c r="AD2813" s="2"/>
    </row>
    <row r="2814" spans="1:30">
      <c r="A2814" s="5">
        <v>54579.17</v>
      </c>
      <c r="B2814" s="3">
        <v>-1932.713964</v>
      </c>
      <c r="F2814" s="2">
        <v>-122.109171</v>
      </c>
      <c r="G2814" s="2">
        <v>36.688597000000001</v>
      </c>
      <c r="H2814" s="3">
        <v>54661.033162</v>
      </c>
      <c r="I2814" s="3">
        <v>156.743369</v>
      </c>
      <c r="J2814">
        <v>2.9128000000000001E-2</v>
      </c>
      <c r="K2814" t="e">
        <f>VLOOKUP(A2814,Channel_xs_widths!$D$2:$E$279,2,FALSE)</f>
        <v>#N/A</v>
      </c>
      <c r="Q2814" s="5"/>
      <c r="R2814" s="3"/>
      <c r="U2814" s="16"/>
      <c r="V2814" s="2"/>
      <c r="W2814" s="5"/>
      <c r="AB2814" s="3"/>
      <c r="AC2814" s="2"/>
      <c r="AD2814" s="2"/>
    </row>
    <row r="2815" spans="1:30">
      <c r="A2815" s="5">
        <v>54607.623500000002</v>
      </c>
      <c r="B2815" s="3">
        <v>-1933.628326</v>
      </c>
      <c r="F2815" s="2">
        <v>-122.109048</v>
      </c>
      <c r="G2815" s="2">
        <v>36.688361</v>
      </c>
      <c r="H2815" s="3">
        <v>54689.501391999998</v>
      </c>
      <c r="I2815" s="3">
        <v>156.74322599999999</v>
      </c>
      <c r="J2815">
        <v>3.2058999999999997E-2</v>
      </c>
      <c r="K2815" t="e">
        <f>VLOOKUP(A2815,Channel_xs_widths!$D$2:$E$279,2,FALSE)</f>
        <v>#N/A</v>
      </c>
      <c r="Q2815" s="5"/>
      <c r="R2815" s="3"/>
      <c r="U2815" s="16"/>
      <c r="V2815" s="2"/>
      <c r="W2815" s="5"/>
      <c r="AB2815" s="3"/>
      <c r="AC2815" s="2"/>
      <c r="AD2815" s="2"/>
    </row>
    <row r="2816" spans="1:30">
      <c r="A2816" s="5">
        <v>54611.688300000002</v>
      </c>
      <c r="B2816" s="3">
        <v>-1933.7564829999999</v>
      </c>
      <c r="F2816" s="2">
        <v>-122.10903</v>
      </c>
      <c r="G2816" s="2">
        <v>36.688327000000001</v>
      </c>
      <c r="H2816" s="3">
        <v>54693.568205000003</v>
      </c>
      <c r="I2816" s="3">
        <v>156.74314899999999</v>
      </c>
      <c r="J2816">
        <v>2.9781999999999999E-2</v>
      </c>
      <c r="K2816" t="e">
        <f>VLOOKUP(A2816,Channel_xs_widths!$D$2:$E$279,2,FALSE)</f>
        <v>#N/A</v>
      </c>
      <c r="Q2816" s="5"/>
      <c r="R2816" s="3"/>
      <c r="U2816" s="16"/>
      <c r="V2816" s="2"/>
      <c r="W2816" s="5"/>
      <c r="AB2816" s="3"/>
      <c r="AC2816" s="2"/>
      <c r="AD2816" s="2"/>
    </row>
    <row r="2817" spans="1:30">
      <c r="A2817" s="5">
        <v>54633.367200000001</v>
      </c>
      <c r="B2817" s="3">
        <v>-1934.3950199999999</v>
      </c>
      <c r="F2817" s="2">
        <v>-122.108936</v>
      </c>
      <c r="G2817" s="2">
        <v>36.688147000000001</v>
      </c>
      <c r="H2817" s="3">
        <v>54715.256505999998</v>
      </c>
      <c r="I2817" s="3">
        <v>156.743089</v>
      </c>
      <c r="J2817">
        <v>2.9481E-2</v>
      </c>
      <c r="K2817" t="e">
        <f>VLOOKUP(A2817,Channel_xs_widths!$D$2:$E$279,2,FALSE)</f>
        <v>#N/A</v>
      </c>
      <c r="Q2817" s="5"/>
      <c r="R2817" s="3"/>
      <c r="U2817" s="16"/>
      <c r="V2817" s="2"/>
      <c r="W2817" s="5"/>
      <c r="AB2817" s="3"/>
      <c r="AC2817" s="2"/>
      <c r="AD2817" s="2"/>
    </row>
    <row r="2818" spans="1:30">
      <c r="A2818" s="5">
        <v>54644.171300000002</v>
      </c>
      <c r="B2818" s="3">
        <v>-1934.714111</v>
      </c>
      <c r="F2818" s="2">
        <v>-122.10889</v>
      </c>
      <c r="G2818" s="2">
        <v>36.688057000000001</v>
      </c>
      <c r="H2818" s="3">
        <v>54726.065324000003</v>
      </c>
      <c r="I2818" s="3">
        <v>157.194828</v>
      </c>
      <c r="J2818">
        <v>2.3275000000000001E-2</v>
      </c>
      <c r="K2818" t="e">
        <f>VLOOKUP(A2818,Channel_xs_widths!$D$2:$E$279,2,FALSE)</f>
        <v>#N/A</v>
      </c>
      <c r="Q2818" s="5"/>
      <c r="R2818" s="3"/>
      <c r="U2818" s="16"/>
      <c r="V2818" s="2"/>
      <c r="W2818" s="5"/>
      <c r="AB2818" s="3"/>
      <c r="AC2818" s="2"/>
      <c r="AD2818" s="2"/>
    </row>
    <row r="2819" spans="1:30">
      <c r="A2819" s="5">
        <v>54676.583599999998</v>
      </c>
      <c r="B2819" s="3">
        <v>-1935.400879</v>
      </c>
      <c r="F2819" s="2">
        <v>-122.10875299999999</v>
      </c>
      <c r="G2819" s="2">
        <v>36.687786000000003</v>
      </c>
      <c r="H2819" s="3">
        <v>54758.484930999999</v>
      </c>
      <c r="I2819" s="3">
        <v>157.194728</v>
      </c>
      <c r="J2819">
        <v>2.1344999999999999E-2</v>
      </c>
      <c r="K2819" t="e">
        <f>VLOOKUP(A2819,Channel_xs_widths!$D$2:$E$279,2,FALSE)</f>
        <v>#N/A</v>
      </c>
      <c r="Q2819" s="5"/>
      <c r="R2819" s="3"/>
      <c r="U2819" s="16"/>
      <c r="V2819" s="2"/>
      <c r="W2819" s="5"/>
      <c r="AB2819" s="3"/>
      <c r="AC2819" s="2"/>
      <c r="AD2819" s="2"/>
    </row>
    <row r="2820" spans="1:30">
      <c r="A2820" s="5">
        <v>54685.844299999997</v>
      </c>
      <c r="B2820" s="3">
        <v>-1935.6036200000001</v>
      </c>
      <c r="F2820" s="2">
        <v>-122.10871400000001</v>
      </c>
      <c r="G2820" s="2">
        <v>36.687708999999998</v>
      </c>
      <c r="H2820" s="3">
        <v>54767.747818999997</v>
      </c>
      <c r="I2820" s="3">
        <v>157.19463099999999</v>
      </c>
      <c r="J2820">
        <v>2.3199000000000001E-2</v>
      </c>
      <c r="K2820">
        <f>VLOOKUP(A2820,Channel_xs_widths!$D$2:$E$279,2,FALSE)</f>
        <v>1125.00928284</v>
      </c>
      <c r="Q2820" s="5"/>
      <c r="R2820" s="3"/>
      <c r="U2820" s="16"/>
      <c r="V2820" s="2"/>
      <c r="W2820" s="5"/>
      <c r="AB2820" s="3"/>
      <c r="AC2820" s="2"/>
      <c r="AD2820" s="2"/>
    </row>
    <row r="2821" spans="1:30">
      <c r="A2821" s="5">
        <v>54708.995999999999</v>
      </c>
      <c r="B2821" s="3">
        <v>-1936.1528029999999</v>
      </c>
      <c r="F2821" s="2">
        <v>-122.108615</v>
      </c>
      <c r="G2821" s="2">
        <v>36.687516000000002</v>
      </c>
      <c r="H2821" s="3">
        <v>54790.906009999999</v>
      </c>
      <c r="I2821" s="3">
        <v>157.19455600000001</v>
      </c>
      <c r="J2821">
        <v>2.9597999999999999E-2</v>
      </c>
      <c r="K2821" t="e">
        <f>VLOOKUP(A2821,Channel_xs_widths!$D$2:$E$279,2,FALSE)</f>
        <v>#N/A</v>
      </c>
      <c r="Q2821" s="5"/>
      <c r="R2821" s="3"/>
      <c r="U2821" s="16"/>
      <c r="V2821" s="2"/>
      <c r="W2821" s="5"/>
      <c r="AB2821" s="3"/>
      <c r="AC2821" s="2"/>
      <c r="AD2821" s="2"/>
    </row>
    <row r="2822" spans="1:30">
      <c r="A2822" s="5">
        <v>54741.408300000003</v>
      </c>
      <c r="B2822" s="3">
        <v>-1937.248212</v>
      </c>
      <c r="F2822" s="2">
        <v>-122.10847800000001</v>
      </c>
      <c r="G2822" s="2">
        <v>36.687244999999997</v>
      </c>
      <c r="H2822" s="3">
        <v>54823.336878000002</v>
      </c>
      <c r="I2822" s="3">
        <v>157.19442799999999</v>
      </c>
      <c r="J2822">
        <v>2.8434000000000001E-2</v>
      </c>
      <c r="K2822" t="e">
        <f>VLOOKUP(A2822,Channel_xs_widths!$D$2:$E$279,2,FALSE)</f>
        <v>#N/A</v>
      </c>
      <c r="Q2822" s="5"/>
      <c r="R2822" s="3"/>
      <c r="U2822" s="16"/>
      <c r="V2822" s="2"/>
      <c r="W2822" s="5"/>
      <c r="AB2822" s="3"/>
      <c r="AC2822" s="2"/>
      <c r="AD2822" s="2"/>
    </row>
    <row r="2823" spans="1:30">
      <c r="A2823" s="5">
        <v>54764.56</v>
      </c>
      <c r="B2823" s="3">
        <v>-1937.732718</v>
      </c>
      <c r="F2823" s="2">
        <v>-122.10838</v>
      </c>
      <c r="G2823" s="2">
        <v>36.687052000000001</v>
      </c>
      <c r="H2823" s="3">
        <v>54846.493645000002</v>
      </c>
      <c r="I2823" s="3">
        <v>157.194299</v>
      </c>
      <c r="J2823">
        <v>2.2023000000000001E-2</v>
      </c>
      <c r="K2823" t="e">
        <f>VLOOKUP(A2823,Channel_xs_widths!$D$2:$E$279,2,FALSE)</f>
        <v>#N/A</v>
      </c>
      <c r="Q2823" s="5"/>
      <c r="R2823" s="3"/>
      <c r="U2823" s="16"/>
      <c r="V2823" s="2"/>
      <c r="W2823" s="5"/>
      <c r="AB2823" s="3"/>
      <c r="AC2823" s="2"/>
      <c r="AD2823" s="2"/>
    </row>
    <row r="2824" spans="1:30">
      <c r="A2824" s="5">
        <v>54773.820699999997</v>
      </c>
      <c r="B2824" s="3">
        <v>-1937.9620219999999</v>
      </c>
      <c r="F2824" s="2">
        <v>-122.10834</v>
      </c>
      <c r="G2824" s="2">
        <v>36.686974999999997</v>
      </c>
      <c r="H2824" s="3">
        <v>54855.757165000003</v>
      </c>
      <c r="I2824" s="3">
        <v>157.19422399999999</v>
      </c>
      <c r="J2824">
        <v>3.4680999999999997E-2</v>
      </c>
      <c r="K2824" t="e">
        <f>VLOOKUP(A2824,Channel_xs_widths!$D$2:$E$279,2,FALSE)</f>
        <v>#N/A</v>
      </c>
      <c r="Q2824" s="5"/>
      <c r="R2824" s="3"/>
      <c r="U2824" s="16"/>
      <c r="V2824" s="2"/>
      <c r="W2824" s="5"/>
      <c r="AB2824" s="3"/>
      <c r="AC2824" s="2"/>
      <c r="AD2824" s="2"/>
    </row>
    <row r="2825" spans="1:30">
      <c r="A2825" s="5">
        <v>54806.233099999998</v>
      </c>
      <c r="B2825" s="3">
        <v>-1939.1780000000001</v>
      </c>
      <c r="F2825" s="2">
        <v>-122.108203</v>
      </c>
      <c r="G2825" s="2">
        <v>36.686705000000003</v>
      </c>
      <c r="H2825" s="3">
        <v>54888.192361000001</v>
      </c>
      <c r="I2825" s="3">
        <v>157.19412700000001</v>
      </c>
      <c r="J2825">
        <v>3.7206999999999997E-2</v>
      </c>
      <c r="K2825" t="e">
        <f>VLOOKUP(A2825,Channel_xs_widths!$D$2:$E$279,2,FALSE)</f>
        <v>#N/A</v>
      </c>
      <c r="Q2825" s="5"/>
      <c r="R2825" s="3"/>
      <c r="U2825" s="16"/>
      <c r="V2825" s="2"/>
      <c r="W2825" s="5"/>
      <c r="AB2825" s="3"/>
      <c r="AC2825" s="2"/>
      <c r="AD2825" s="2"/>
    </row>
    <row r="2826" spans="1:30">
      <c r="A2826" s="5">
        <v>54817.037300000004</v>
      </c>
      <c r="B2826" s="3">
        <v>-1939.5699870000001</v>
      </c>
      <c r="F2826" s="2">
        <v>-122.10815700000001</v>
      </c>
      <c r="G2826" s="2">
        <v>36.686615000000003</v>
      </c>
      <c r="H2826" s="3">
        <v>54899.003604999998</v>
      </c>
      <c r="I2826" s="3">
        <v>157.19402700000001</v>
      </c>
      <c r="J2826">
        <v>3.5817000000000002E-2</v>
      </c>
      <c r="K2826" t="e">
        <f>VLOOKUP(A2826,Channel_xs_widths!$D$2:$E$279,2,FALSE)</f>
        <v>#N/A</v>
      </c>
      <c r="Q2826" s="5"/>
      <c r="R2826" s="3"/>
      <c r="U2826" s="16"/>
      <c r="V2826" s="2"/>
      <c r="W2826" s="5"/>
      <c r="AB2826" s="3"/>
      <c r="AC2826" s="2"/>
      <c r="AD2826" s="2"/>
    </row>
    <row r="2827" spans="1:30">
      <c r="A2827" s="5">
        <v>54836.086199999998</v>
      </c>
      <c r="B2827" s="3">
        <v>-1940.2472379999999</v>
      </c>
      <c r="F2827" s="2">
        <v>-122.108046</v>
      </c>
      <c r="G2827" s="2">
        <v>36.686467999999998</v>
      </c>
      <c r="H2827" s="3">
        <v>54918.064557999998</v>
      </c>
      <c r="I2827" s="3">
        <v>147.99532099999999</v>
      </c>
      <c r="J2827">
        <v>3.6609999999999997E-2</v>
      </c>
      <c r="K2827" t="e">
        <f>VLOOKUP(A2827,Channel_xs_widths!$D$2:$E$279,2,FALSE)</f>
        <v>#N/A</v>
      </c>
      <c r="Q2827" s="5"/>
      <c r="R2827" s="3"/>
      <c r="U2827" s="16"/>
      <c r="V2827" s="2"/>
      <c r="W2827" s="5"/>
      <c r="AB2827" s="3"/>
      <c r="AC2827" s="2"/>
      <c r="AD2827" s="2"/>
    </row>
    <row r="2828" spans="1:30">
      <c r="A2828" s="5">
        <v>54840.482100000001</v>
      </c>
      <c r="B2828" s="3">
        <v>-1940.428298</v>
      </c>
      <c r="F2828" s="2">
        <v>-122.10802</v>
      </c>
      <c r="G2828" s="2">
        <v>36.686433999999998</v>
      </c>
      <c r="H2828" s="3">
        <v>54922.464190999999</v>
      </c>
      <c r="I2828" s="3">
        <v>147.99525199999999</v>
      </c>
      <c r="J2828">
        <v>4.4521999999999999E-2</v>
      </c>
      <c r="K2828" t="e">
        <f>VLOOKUP(A2828,Channel_xs_widths!$D$2:$E$279,2,FALSE)</f>
        <v>#N/A</v>
      </c>
      <c r="Q2828" s="5"/>
      <c r="R2828" s="3"/>
      <c r="U2828" s="16"/>
      <c r="V2828" s="2"/>
      <c r="W2828" s="5"/>
      <c r="AB2828" s="3"/>
      <c r="AC2828" s="2"/>
      <c r="AD2828" s="2"/>
    </row>
    <row r="2829" spans="1:30">
      <c r="A2829" s="5">
        <v>54875.649299999997</v>
      </c>
      <c r="B2829" s="3">
        <v>-1942.0086670000001</v>
      </c>
      <c r="F2829" s="2">
        <v>-122.107815</v>
      </c>
      <c r="G2829" s="2">
        <v>36.686163999999998</v>
      </c>
      <c r="H2829" s="3">
        <v>54957.666944999997</v>
      </c>
      <c r="I2829" s="3">
        <v>147.99513300000001</v>
      </c>
      <c r="J2829">
        <v>4.1530999999999998E-2</v>
      </c>
      <c r="K2829" t="e">
        <f>VLOOKUP(A2829,Channel_xs_widths!$D$2:$E$279,2,FALSE)</f>
        <v>#N/A</v>
      </c>
      <c r="Q2829" s="5"/>
      <c r="R2829" s="3"/>
      <c r="U2829" s="16"/>
      <c r="V2829" s="2"/>
      <c r="W2829" s="5"/>
      <c r="AB2829" s="3"/>
      <c r="AC2829" s="2"/>
      <c r="AD2829" s="2"/>
    </row>
    <row r="2830" spans="1:30">
      <c r="A2830" s="5">
        <v>54893.233</v>
      </c>
      <c r="B2830" s="3">
        <v>-1942.6190799999999</v>
      </c>
      <c r="F2830" s="2">
        <v>-122.10771200000001</v>
      </c>
      <c r="G2830" s="2">
        <v>36.686028999999998</v>
      </c>
      <c r="H2830" s="3">
        <v>54975.261181000002</v>
      </c>
      <c r="I2830" s="3">
        <v>147.99497600000001</v>
      </c>
      <c r="J2830">
        <v>3.2051000000000003E-2</v>
      </c>
      <c r="K2830">
        <f>VLOOKUP(A2830,Channel_xs_widths!$D$2:$E$279,2,FALSE)</f>
        <v>1301.4688998199999</v>
      </c>
      <c r="Q2830" s="5"/>
      <c r="R2830" s="3"/>
      <c r="U2830" s="16"/>
      <c r="V2830" s="2"/>
      <c r="W2830" s="5"/>
      <c r="AB2830" s="3"/>
      <c r="AC2830" s="2"/>
      <c r="AD2830" s="2"/>
    </row>
    <row r="2831" spans="1:30">
      <c r="A2831" s="5">
        <v>54910.816599999998</v>
      </c>
      <c r="B2831" s="3">
        <v>-1943.1358170000001</v>
      </c>
      <c r="F2831" s="2">
        <v>-122.107609</v>
      </c>
      <c r="G2831" s="2">
        <v>36.685893999999998</v>
      </c>
      <c r="H2831" s="3">
        <v>54992.852423999997</v>
      </c>
      <c r="I2831" s="3">
        <v>147.99487099999999</v>
      </c>
      <c r="J2831">
        <v>3.3314000000000003E-2</v>
      </c>
      <c r="K2831" t="e">
        <f>VLOOKUP(A2831,Channel_xs_widths!$D$2:$E$279,2,FALSE)</f>
        <v>#N/A</v>
      </c>
      <c r="Q2831" s="5"/>
      <c r="R2831" s="3"/>
      <c r="U2831" s="16"/>
      <c r="V2831" s="2"/>
      <c r="W2831" s="5"/>
      <c r="AB2831" s="3"/>
      <c r="AC2831" s="2"/>
      <c r="AD2831" s="2"/>
    </row>
    <row r="2832" spans="1:30">
      <c r="A2832" s="5">
        <v>54945.983999999997</v>
      </c>
      <c r="B2832" s="3">
        <v>-1944.3764269999999</v>
      </c>
      <c r="F2832" s="2">
        <v>-122.107404</v>
      </c>
      <c r="G2832" s="2">
        <v>36.685623</v>
      </c>
      <c r="H2832" s="3">
        <v>55028.041628999999</v>
      </c>
      <c r="I2832" s="3">
        <v>147.99471399999999</v>
      </c>
      <c r="J2832">
        <v>3.4342999999999999E-2</v>
      </c>
      <c r="K2832" t="e">
        <f>VLOOKUP(A2832,Channel_xs_widths!$D$2:$E$279,2,FALSE)</f>
        <v>#N/A</v>
      </c>
      <c r="Q2832" s="5"/>
      <c r="R2832" s="3"/>
      <c r="U2832" s="16"/>
      <c r="V2832" s="2"/>
      <c r="W2832" s="5"/>
      <c r="AB2832" s="3"/>
      <c r="AC2832" s="2"/>
      <c r="AD2832" s="2"/>
    </row>
    <row r="2833" spans="1:30">
      <c r="A2833" s="5">
        <v>54950.3799</v>
      </c>
      <c r="B2833" s="3">
        <v>-1944.494522</v>
      </c>
      <c r="F2833" s="2">
        <v>-122.107378</v>
      </c>
      <c r="G2833" s="2">
        <v>36.685589</v>
      </c>
      <c r="H2833" s="3">
        <v>55032.439134</v>
      </c>
      <c r="I2833" s="3">
        <v>147.994596</v>
      </c>
      <c r="J2833">
        <v>2.2009000000000001E-2</v>
      </c>
      <c r="K2833" t="e">
        <f>VLOOKUP(A2833,Channel_xs_widths!$D$2:$E$279,2,FALSE)</f>
        <v>#N/A</v>
      </c>
      <c r="Q2833" s="5"/>
      <c r="R2833" s="3"/>
      <c r="U2833" s="16"/>
      <c r="V2833" s="2"/>
      <c r="W2833" s="5"/>
      <c r="AB2833" s="3"/>
      <c r="AC2833" s="2"/>
      <c r="AD2833" s="2"/>
    </row>
    <row r="2834" spans="1:30">
      <c r="A2834" s="5">
        <v>54969.428899999999</v>
      </c>
      <c r="B2834" s="3">
        <v>-1944.892415</v>
      </c>
      <c r="F2834" s="2">
        <v>-122.10726699999999</v>
      </c>
      <c r="G2834" s="2">
        <v>36.685442999999999</v>
      </c>
      <c r="H2834" s="3">
        <v>55051.492275999997</v>
      </c>
      <c r="I2834" s="3">
        <v>147.99452600000001</v>
      </c>
      <c r="J2834">
        <v>2.0943E-2</v>
      </c>
      <c r="K2834" t="e">
        <f>VLOOKUP(A2834,Channel_xs_widths!$D$2:$E$279,2,FALSE)</f>
        <v>#N/A</v>
      </c>
      <c r="Q2834" s="5"/>
      <c r="R2834" s="3"/>
      <c r="U2834" s="16"/>
      <c r="V2834" s="2"/>
      <c r="W2834" s="5"/>
      <c r="AB2834" s="3"/>
      <c r="AC2834" s="2"/>
      <c r="AD2834" s="2"/>
    </row>
    <row r="2835" spans="1:30">
      <c r="A2835" s="5">
        <v>54980.595200000003</v>
      </c>
      <c r="B2835" s="3">
        <v>-1945.1273189999999</v>
      </c>
      <c r="F2835" s="2">
        <v>-122.10721100000001</v>
      </c>
      <c r="G2835" s="2">
        <v>36.685352999999999</v>
      </c>
      <c r="H2835" s="3">
        <v>55062.661075000004</v>
      </c>
      <c r="I2835" s="3">
        <v>153.02278799999999</v>
      </c>
      <c r="J2835">
        <v>2.3133000000000001E-2</v>
      </c>
      <c r="K2835" t="e">
        <f>VLOOKUP(A2835,Channel_xs_widths!$D$2:$E$279,2,FALSE)</f>
        <v>#N/A</v>
      </c>
      <c r="Q2835" s="5"/>
      <c r="R2835" s="3"/>
      <c r="U2835" s="16"/>
      <c r="V2835" s="2"/>
      <c r="W2835" s="5"/>
      <c r="AB2835" s="3"/>
      <c r="AC2835" s="2"/>
      <c r="AD2835" s="2"/>
    </row>
    <row r="2836" spans="1:30">
      <c r="A2836" s="5">
        <v>55014.0942</v>
      </c>
      <c r="B2836" s="3">
        <v>-1945.925659</v>
      </c>
      <c r="F2836" s="2">
        <v>-122.107044</v>
      </c>
      <c r="G2836" s="2">
        <v>36.685082999999999</v>
      </c>
      <c r="H2836" s="3">
        <v>55096.169589999998</v>
      </c>
      <c r="I2836" s="3">
        <v>153.02267000000001</v>
      </c>
      <c r="J2836">
        <v>2.3831999999999999E-2</v>
      </c>
      <c r="K2836" t="e">
        <f>VLOOKUP(A2836,Channel_xs_widths!$D$2:$E$279,2,FALSE)</f>
        <v>#N/A</v>
      </c>
      <c r="Q2836" s="5"/>
      <c r="R2836" s="3"/>
      <c r="U2836" s="16"/>
      <c r="V2836" s="2"/>
      <c r="W2836" s="5"/>
      <c r="AB2836" s="3"/>
      <c r="AC2836" s="2"/>
      <c r="AD2836" s="2"/>
    </row>
    <row r="2837" spans="1:30">
      <c r="A2837" s="5">
        <v>55014.0942</v>
      </c>
      <c r="B2837" s="3">
        <v>-1945.925659</v>
      </c>
      <c r="F2837" s="2">
        <v>-122.107044</v>
      </c>
      <c r="G2837" s="2">
        <v>36.685082999999999</v>
      </c>
      <c r="H2837" s="3">
        <v>55096.169589999998</v>
      </c>
      <c r="I2837" s="3">
        <v>180</v>
      </c>
      <c r="J2837">
        <v>2.7146E-2</v>
      </c>
      <c r="K2837" t="e">
        <f>VLOOKUP(A2837,Channel_xs_widths!$D$2:$E$279,2,FALSE)</f>
        <v>#N/A</v>
      </c>
      <c r="Q2837" s="5"/>
      <c r="R2837" s="3"/>
      <c r="U2837" s="16"/>
      <c r="V2837" s="2"/>
      <c r="W2837" s="5"/>
      <c r="AB2837" s="3"/>
      <c r="AC2837" s="2"/>
      <c r="AD2837" s="2"/>
    </row>
    <row r="2838" spans="1:30">
      <c r="A2838" s="5">
        <v>55047.593200000003</v>
      </c>
      <c r="B2838" s="3">
        <v>-1946.835022</v>
      </c>
      <c r="F2838" s="2">
        <v>-122.106877</v>
      </c>
      <c r="G2838" s="2">
        <v>36.684812000000001</v>
      </c>
      <c r="H2838" s="3">
        <v>55129.680956999997</v>
      </c>
      <c r="I2838" s="3">
        <v>153.022493</v>
      </c>
      <c r="J2838">
        <v>2.6721000000000002E-2</v>
      </c>
      <c r="K2838" t="e">
        <f>VLOOKUP(A2838,Channel_xs_widths!$D$2:$E$279,2,FALSE)</f>
        <v>#N/A</v>
      </c>
      <c r="Q2838" s="5"/>
      <c r="R2838" s="3"/>
      <c r="U2838" s="16"/>
      <c r="V2838" s="2"/>
      <c r="W2838" s="5"/>
      <c r="AB2838" s="3"/>
      <c r="AC2838" s="2"/>
      <c r="AD2838" s="2"/>
    </row>
    <row r="2839" spans="1:30">
      <c r="A2839" s="5">
        <v>55081.092299999997</v>
      </c>
      <c r="B2839" s="3">
        <v>-1947.715942</v>
      </c>
      <c r="F2839" s="2">
        <v>-122.10671000000001</v>
      </c>
      <c r="G2839" s="2">
        <v>36.684542</v>
      </c>
      <c r="H2839" s="3">
        <v>55163.191587000001</v>
      </c>
      <c r="I2839" s="3">
        <v>153.02231499999999</v>
      </c>
      <c r="J2839">
        <v>2.6297000000000001E-2</v>
      </c>
      <c r="K2839">
        <f>VLOOKUP(A2839,Channel_xs_widths!$D$2:$E$279,2,FALSE)</f>
        <v>1348.43098287</v>
      </c>
      <c r="Q2839" s="5"/>
      <c r="R2839" s="3"/>
      <c r="U2839" s="16"/>
      <c r="V2839" s="2"/>
      <c r="W2839" s="5"/>
      <c r="AB2839" s="3"/>
      <c r="AC2839" s="2"/>
      <c r="AD2839" s="2"/>
    </row>
    <row r="2840" spans="1:30">
      <c r="A2840" s="5">
        <v>55081.092299999997</v>
      </c>
      <c r="B2840" s="3">
        <v>-1947.715942</v>
      </c>
      <c r="F2840" s="2">
        <v>-122.10671000000001</v>
      </c>
      <c r="G2840" s="2">
        <v>36.684542</v>
      </c>
      <c r="H2840" s="3">
        <v>55163.191587000001</v>
      </c>
      <c r="I2840" s="3">
        <v>180</v>
      </c>
      <c r="J2840">
        <v>9.4090000000000007E-3</v>
      </c>
      <c r="Q2840" s="5"/>
      <c r="R2840" s="3"/>
      <c r="U2840" s="16"/>
      <c r="V2840" s="2"/>
      <c r="W2840" s="5"/>
      <c r="AB2840" s="3"/>
      <c r="AC2840" s="2"/>
      <c r="AD2840" s="2"/>
    </row>
    <row r="2841" spans="1:30">
      <c r="A2841" s="5">
        <v>55114.5913</v>
      </c>
      <c r="B2841" s="3">
        <v>-1948.0311280000001</v>
      </c>
      <c r="F2841" s="2">
        <v>-122.106543</v>
      </c>
      <c r="G2841" s="2">
        <v>36.684271000000003</v>
      </c>
      <c r="H2841" s="3">
        <v>55196.692141</v>
      </c>
      <c r="I2841" s="3">
        <v>153.02213800000001</v>
      </c>
      <c r="J2841">
        <v>1.5591000000000001E-2</v>
      </c>
      <c r="K2841" t="e">
        <f>VLOOKUP(A2841,Channel_xs_widths!$D$2:$E$279,2,FALSE)</f>
        <v>#N/A</v>
      </c>
      <c r="Q2841" s="5"/>
      <c r="R2841" s="3"/>
      <c r="U2841" s="16"/>
      <c r="V2841" s="2"/>
      <c r="W2841" s="5"/>
      <c r="AB2841" s="3"/>
      <c r="AC2841" s="2"/>
      <c r="AD2841" s="2"/>
    </row>
    <row r="2842" spans="1:30">
      <c r="A2842" s="5">
        <v>55148.090400000001</v>
      </c>
      <c r="B2842" s="3">
        <v>-1948.7604980000001</v>
      </c>
      <c r="F2842" s="2">
        <v>-122.106376</v>
      </c>
      <c r="G2842" s="2">
        <v>36.684001000000002</v>
      </c>
      <c r="H2842" s="3">
        <v>55230.199176000002</v>
      </c>
      <c r="I2842" s="3">
        <v>153.02196000000001</v>
      </c>
      <c r="J2842">
        <v>2.1773000000000001E-2</v>
      </c>
      <c r="K2842" t="e">
        <f>VLOOKUP(A2842,Channel_xs_widths!$D$2:$E$279,2,FALSE)</f>
        <v>#N/A</v>
      </c>
      <c r="Q2842" s="5"/>
      <c r="R2842" s="3"/>
      <c r="U2842" s="16"/>
      <c r="V2842" s="2"/>
      <c r="W2842" s="5"/>
      <c r="AB2842" s="3"/>
      <c r="AC2842" s="2"/>
      <c r="AD2842" s="2"/>
    </row>
    <row r="2843" spans="1:30">
      <c r="A2843" s="5">
        <v>55148.090400000001</v>
      </c>
      <c r="B2843" s="3">
        <v>-1948.7604980000001</v>
      </c>
      <c r="F2843" s="2">
        <v>-122.106376</v>
      </c>
      <c r="G2843" s="2">
        <v>36.684001000000002</v>
      </c>
      <c r="H2843" s="3">
        <v>55230.199176000002</v>
      </c>
      <c r="I2843" s="3">
        <v>180</v>
      </c>
      <c r="J2843">
        <v>3.5867999999999997E-2</v>
      </c>
      <c r="K2843" t="e">
        <f>VLOOKUP(A2843,Channel_xs_widths!$D$2:$E$279,2,FALSE)</f>
        <v>#N/A</v>
      </c>
      <c r="Q2843" s="5"/>
      <c r="R2843" s="3"/>
      <c r="U2843" s="16"/>
      <c r="V2843" s="2"/>
      <c r="W2843" s="5"/>
      <c r="AB2843" s="3"/>
      <c r="AC2843" s="2"/>
      <c r="AD2843" s="2"/>
    </row>
    <row r="2844" spans="1:30">
      <c r="A2844" s="5">
        <v>55170.423199999997</v>
      </c>
      <c r="B2844" s="3">
        <v>-1949.5615230000001</v>
      </c>
      <c r="F2844" s="2">
        <v>-122.10626499999999</v>
      </c>
      <c r="G2844" s="2">
        <v>36.683821000000002</v>
      </c>
      <c r="H2844" s="3">
        <v>55252.546280000002</v>
      </c>
      <c r="I2844" s="3">
        <v>153.02181300000001</v>
      </c>
      <c r="J2844">
        <v>3.7631999999999999E-2</v>
      </c>
      <c r="K2844" t="e">
        <f>VLOOKUP(A2844,Channel_xs_widths!$D$2:$E$279,2,FALSE)</f>
        <v>#N/A</v>
      </c>
      <c r="Q2844" s="5"/>
      <c r="R2844" s="3"/>
      <c r="U2844" s="16"/>
      <c r="V2844" s="2"/>
      <c r="W2844" s="5"/>
      <c r="AB2844" s="3"/>
      <c r="AC2844" s="2"/>
      <c r="AD2844" s="2"/>
    </row>
    <row r="2845" spans="1:30">
      <c r="A2845" s="5">
        <v>55183.409699999997</v>
      </c>
      <c r="B2845" s="3">
        <v>-1950.08962</v>
      </c>
      <c r="F2845" s="2">
        <v>-122.106172</v>
      </c>
      <c r="G2845" s="2">
        <v>36.683731000000002</v>
      </c>
      <c r="H2845" s="3">
        <v>55265.54348</v>
      </c>
      <c r="I2845" s="3">
        <v>139.809067</v>
      </c>
      <c r="J2845">
        <v>4.6757E-2</v>
      </c>
      <c r="K2845" t="e">
        <f>VLOOKUP(A2845,Channel_xs_widths!$D$2:$E$279,2,FALSE)</f>
        <v>#N/A</v>
      </c>
      <c r="Q2845" s="5"/>
      <c r="R2845" s="3"/>
      <c r="U2845" s="16"/>
      <c r="V2845" s="2"/>
      <c r="W2845" s="5"/>
      <c r="AB2845" s="3"/>
      <c r="AC2845" s="2"/>
      <c r="AD2845" s="2"/>
    </row>
    <row r="2846" spans="1:30">
      <c r="A2846" s="5">
        <v>55201.590700000001</v>
      </c>
      <c r="B2846" s="3">
        <v>-1951.0188230000001</v>
      </c>
      <c r="F2846" s="2">
        <v>-122.106042</v>
      </c>
      <c r="G2846" s="2">
        <v>36.683604000000003</v>
      </c>
      <c r="H2846" s="3">
        <v>55283.748274999998</v>
      </c>
      <c r="I2846" s="3">
        <v>139.80896200000001</v>
      </c>
      <c r="J2846">
        <v>4.0425000000000003E-2</v>
      </c>
      <c r="K2846" t="e">
        <f>VLOOKUP(A2846,Channel_xs_widths!$D$2:$E$279,2,FALSE)</f>
        <v>#N/A</v>
      </c>
      <c r="Q2846" s="5"/>
      <c r="R2846" s="3"/>
      <c r="U2846" s="16"/>
      <c r="V2846" s="2"/>
      <c r="W2846" s="5"/>
      <c r="AB2846" s="3"/>
      <c r="AC2846" s="2"/>
      <c r="AD2846" s="2"/>
    </row>
    <row r="2847" spans="1:30">
      <c r="A2847" s="5">
        <v>55222.369100000004</v>
      </c>
      <c r="B2847" s="3">
        <v>-1951.6645370000001</v>
      </c>
      <c r="F2847" s="2">
        <v>-122.10589400000001</v>
      </c>
      <c r="G2847" s="2">
        <v>36.683459999999997</v>
      </c>
      <c r="H2847" s="3">
        <v>55304.536679999997</v>
      </c>
      <c r="I2847" s="3">
        <v>139.808831</v>
      </c>
      <c r="J2847">
        <v>2.4836E-2</v>
      </c>
      <c r="K2847" t="e">
        <f>VLOOKUP(A2847,Channel_xs_widths!$D$2:$E$279,2,FALSE)</f>
        <v>#N/A</v>
      </c>
      <c r="Q2847" s="5"/>
      <c r="R2847" s="3"/>
      <c r="U2847" s="16"/>
      <c r="V2847" s="2"/>
      <c r="W2847" s="5"/>
      <c r="AB2847" s="3"/>
      <c r="AC2847" s="2"/>
      <c r="AD2847" s="2"/>
    </row>
    <row r="2848" spans="1:30">
      <c r="A2848" s="5">
        <v>55248.342100000002</v>
      </c>
      <c r="B2848" s="3">
        <v>-1952.179932</v>
      </c>
      <c r="F2848" s="2">
        <v>-122.10570800000001</v>
      </c>
      <c r="G2848" s="2">
        <v>36.683280000000003</v>
      </c>
      <c r="H2848" s="3">
        <v>55330.514783999999</v>
      </c>
      <c r="I2848" s="3">
        <v>139.808673</v>
      </c>
      <c r="J2848">
        <v>1.8185E-2</v>
      </c>
      <c r="K2848" t="e">
        <f>VLOOKUP(A2848,Channel_xs_widths!$D$2:$E$279,2,FALSE)</f>
        <v>#N/A</v>
      </c>
      <c r="Q2848" s="5"/>
      <c r="R2848" s="3"/>
      <c r="U2848" s="16"/>
      <c r="V2848" s="2"/>
      <c r="W2848" s="5"/>
      <c r="AB2848" s="3"/>
      <c r="AC2848" s="2"/>
      <c r="AD2848" s="2"/>
    </row>
    <row r="2849" spans="1:30">
      <c r="A2849" s="5">
        <v>55261.328600000001</v>
      </c>
      <c r="B2849" s="3">
        <v>-1952.3730330000001</v>
      </c>
      <c r="F2849" s="2">
        <v>-122.105616</v>
      </c>
      <c r="G2849" s="2">
        <v>36.683190000000003</v>
      </c>
      <c r="H2849" s="3">
        <v>55343.502724999998</v>
      </c>
      <c r="I2849" s="3">
        <v>139.80854199999999</v>
      </c>
      <c r="J2849">
        <v>2.1780000000000001E-2</v>
      </c>
      <c r="K2849" t="e">
        <f>VLOOKUP(A2849,Channel_xs_widths!$D$2:$E$279,2,FALSE)</f>
        <v>#N/A</v>
      </c>
      <c r="Q2849" s="5"/>
      <c r="R2849" s="3"/>
      <c r="U2849" s="16"/>
      <c r="V2849" s="2"/>
      <c r="W2849" s="5"/>
      <c r="AB2849" s="3"/>
      <c r="AC2849" s="2"/>
      <c r="AD2849" s="2"/>
    </row>
    <row r="2850" spans="1:30">
      <c r="A2850" s="5">
        <v>55295.093500000003</v>
      </c>
      <c r="B2850" s="3">
        <v>-1953.1981929999999</v>
      </c>
      <c r="F2850" s="2">
        <v>-122.105374</v>
      </c>
      <c r="G2850" s="2">
        <v>36.682955999999997</v>
      </c>
      <c r="H2850" s="3">
        <v>55377.277749000001</v>
      </c>
      <c r="I2850" s="3">
        <v>139.80838399999999</v>
      </c>
      <c r="J2850">
        <v>2.4545000000000001E-2</v>
      </c>
      <c r="K2850">
        <f>VLOOKUP(A2850,Channel_xs_widths!$D$2:$E$279,2,FALSE)</f>
        <v>957.43110537200005</v>
      </c>
      <c r="Q2850" s="5"/>
      <c r="R2850" s="3"/>
      <c r="U2850" s="16"/>
      <c r="V2850" s="2"/>
      <c r="W2850" s="5"/>
      <c r="AB2850" s="3"/>
      <c r="AC2850" s="2"/>
      <c r="AD2850" s="2"/>
    </row>
    <row r="2851" spans="1:30">
      <c r="A2851" s="5">
        <v>55300.288099999998</v>
      </c>
      <c r="B2851" s="3">
        <v>-1953.329291</v>
      </c>
      <c r="F2851" s="2">
        <v>-122.10533700000001</v>
      </c>
      <c r="G2851" s="2">
        <v>36.682920000000003</v>
      </c>
      <c r="H2851" s="3">
        <v>55382.474012999999</v>
      </c>
      <c r="I2851" s="3">
        <v>139.80825300000001</v>
      </c>
      <c r="J2851">
        <v>1.4586999999999999E-2</v>
      </c>
      <c r="K2851" t="e">
        <f>VLOOKUP(A2851,Channel_xs_widths!$D$2:$E$279,2,FALSE)</f>
        <v>#N/A</v>
      </c>
      <c r="Q2851" s="5"/>
      <c r="R2851" s="3"/>
      <c r="U2851" s="16"/>
      <c r="V2851" s="2"/>
      <c r="W2851" s="5"/>
      <c r="AB2851" s="3"/>
      <c r="AC2851" s="2"/>
      <c r="AD2851" s="2"/>
    </row>
    <row r="2852" spans="1:30">
      <c r="A2852" s="5">
        <v>55339.2477</v>
      </c>
      <c r="B2852" s="3">
        <v>-1953.8422579999999</v>
      </c>
      <c r="F2852" s="2">
        <v>-122.105059</v>
      </c>
      <c r="G2852" s="2">
        <v>36.682648999999998</v>
      </c>
      <c r="H2852" s="3">
        <v>55421.436998999998</v>
      </c>
      <c r="I2852" s="3">
        <v>139.80810399999999</v>
      </c>
      <c r="J2852">
        <v>1.4041E-2</v>
      </c>
      <c r="K2852" t="e">
        <f>VLOOKUP(A2852,Channel_xs_widths!$D$2:$E$279,2,FALSE)</f>
        <v>#N/A</v>
      </c>
      <c r="Q2852" s="5"/>
      <c r="R2852" s="3"/>
      <c r="U2852" s="16"/>
      <c r="V2852" s="2"/>
      <c r="W2852" s="5"/>
      <c r="AB2852" s="3"/>
      <c r="AC2852" s="2"/>
      <c r="AD2852" s="2"/>
    </row>
    <row r="2853" spans="1:30">
      <c r="A2853" s="5">
        <v>55341.845099999999</v>
      </c>
      <c r="B2853" s="3">
        <v>-1953.9128089999999</v>
      </c>
      <c r="F2853" s="2">
        <v>-122.10504</v>
      </c>
      <c r="G2853" s="2">
        <v>36.682631000000001</v>
      </c>
      <c r="H2853" s="3">
        <v>55424.035265999999</v>
      </c>
      <c r="I2853" s="3">
        <v>139.807964</v>
      </c>
      <c r="J2853">
        <v>3.1851999999999998E-2</v>
      </c>
      <c r="K2853" t="e">
        <f>VLOOKUP(A2853,Channel_xs_widths!$D$2:$E$279,2,FALSE)</f>
        <v>#N/A</v>
      </c>
      <c r="Q2853" s="5"/>
      <c r="R2853" s="3"/>
      <c r="U2853" s="16"/>
      <c r="V2853" s="2"/>
      <c r="W2853" s="5"/>
      <c r="AB2853" s="3"/>
      <c r="AC2853" s="2"/>
      <c r="AD2853" s="2"/>
    </row>
    <row r="2854" spans="1:30">
      <c r="A2854" s="5">
        <v>55378.207399999999</v>
      </c>
      <c r="B2854" s="3">
        <v>-1955.083198</v>
      </c>
      <c r="F2854" s="2">
        <v>-122.104781</v>
      </c>
      <c r="G2854" s="2">
        <v>36.682378999999997</v>
      </c>
      <c r="H2854" s="3">
        <v>55460.416452999998</v>
      </c>
      <c r="I2854" s="3">
        <v>139.80783199999999</v>
      </c>
      <c r="J2854">
        <v>3.2759000000000003E-2</v>
      </c>
      <c r="K2854" t="e">
        <f>VLOOKUP(A2854,Channel_xs_widths!$D$2:$E$279,2,FALSE)</f>
        <v>#N/A</v>
      </c>
      <c r="Q2854" s="5"/>
      <c r="R2854" s="3"/>
      <c r="U2854" s="16"/>
      <c r="V2854" s="2"/>
      <c r="W2854" s="5"/>
      <c r="AB2854" s="3"/>
      <c r="AC2854" s="2"/>
      <c r="AD2854" s="2"/>
    </row>
    <row r="2855" spans="1:30">
      <c r="A2855" s="5">
        <v>55388.596700000002</v>
      </c>
      <c r="B2855" s="3">
        <v>-1955.444352</v>
      </c>
      <c r="F2855" s="2">
        <v>-122.10470599999999</v>
      </c>
      <c r="G2855" s="2">
        <v>36.682307000000002</v>
      </c>
      <c r="H2855" s="3">
        <v>55470.811981999999</v>
      </c>
      <c r="I2855" s="3">
        <v>139.80767499999999</v>
      </c>
      <c r="J2855">
        <v>3.1237000000000001E-2</v>
      </c>
      <c r="K2855" t="e">
        <f>VLOOKUP(A2855,Channel_xs_widths!$D$2:$E$279,2,FALSE)</f>
        <v>#N/A</v>
      </c>
      <c r="Q2855" s="5"/>
      <c r="R2855" s="3"/>
      <c r="U2855" s="16"/>
      <c r="V2855" s="2"/>
      <c r="W2855" s="5"/>
      <c r="AB2855" s="3"/>
      <c r="AC2855" s="2"/>
      <c r="AD2855" s="2"/>
    </row>
    <row r="2856" spans="1:30">
      <c r="A2856" s="5">
        <v>55404.1806</v>
      </c>
      <c r="B2856" s="3">
        <v>-1955.8945309999999</v>
      </c>
      <c r="F2856" s="2">
        <v>-122.104595</v>
      </c>
      <c r="G2856" s="2">
        <v>36.682198999999997</v>
      </c>
      <c r="H2856" s="3">
        <v>55486.402370999996</v>
      </c>
      <c r="I2856" s="3">
        <v>139.80758700000001</v>
      </c>
      <c r="J2856">
        <v>2.853E-2</v>
      </c>
      <c r="K2856" t="e">
        <f>VLOOKUP(A2856,Channel_xs_widths!$D$2:$E$279,2,FALSE)</f>
        <v>#N/A</v>
      </c>
      <c r="Q2856" s="5"/>
      <c r="R2856" s="3"/>
      <c r="U2856" s="16"/>
      <c r="V2856" s="2"/>
      <c r="W2856" s="5"/>
      <c r="AB2856" s="3"/>
      <c r="AC2856" s="2"/>
      <c r="AD2856" s="2"/>
    </row>
    <row r="2857" spans="1:30">
      <c r="A2857" s="5">
        <v>55415.764499999997</v>
      </c>
      <c r="B2857" s="3">
        <v>-1956.2194609999999</v>
      </c>
      <c r="F2857" s="2">
        <v>-122.10453</v>
      </c>
      <c r="G2857" s="2">
        <v>36.682107999999999</v>
      </c>
      <c r="H2857" s="3">
        <v>55497.990833999997</v>
      </c>
      <c r="I2857" s="3">
        <v>149.130932</v>
      </c>
      <c r="J2857">
        <v>1.7696E-2</v>
      </c>
      <c r="K2857" t="e">
        <f>VLOOKUP(A2857,Channel_xs_widths!$D$2:$E$279,2,FALSE)</f>
        <v>#N/A</v>
      </c>
      <c r="Q2857" s="5"/>
      <c r="R2857" s="3"/>
      <c r="U2857" s="16"/>
      <c r="V2857" s="2"/>
      <c r="W2857" s="5"/>
      <c r="AB2857" s="3"/>
      <c r="AC2857" s="2"/>
      <c r="AD2857" s="2"/>
    </row>
    <row r="2858" spans="1:30">
      <c r="A2858" s="5">
        <v>55443.565900000001</v>
      </c>
      <c r="B2858" s="3">
        <v>-1956.5914789999999</v>
      </c>
      <c r="F2858" s="2">
        <v>-122.104373</v>
      </c>
      <c r="G2858" s="2">
        <v>36.681891999999998</v>
      </c>
      <c r="H2858" s="3">
        <v>55525.794713000003</v>
      </c>
      <c r="I2858" s="3">
        <v>149.13081700000001</v>
      </c>
      <c r="J2858">
        <v>1.4935E-2</v>
      </c>
      <c r="K2858" t="e">
        <f>VLOOKUP(A2858,Channel_xs_widths!$D$2:$E$279,2,FALSE)</f>
        <v>#N/A</v>
      </c>
      <c r="Q2858" s="5"/>
      <c r="R2858" s="3"/>
      <c r="U2858" s="16"/>
      <c r="V2858" s="2"/>
      <c r="W2858" s="5"/>
      <c r="AB2858" s="3"/>
      <c r="AC2858" s="2"/>
      <c r="AD2858" s="2"/>
    </row>
    <row r="2859" spans="1:30">
      <c r="A2859" s="5">
        <v>55450.516199999998</v>
      </c>
      <c r="B2859" s="3">
        <v>-1956.738468</v>
      </c>
      <c r="F2859" s="2">
        <v>-122.104333</v>
      </c>
      <c r="G2859" s="2">
        <v>36.681837999999999</v>
      </c>
      <c r="H2859" s="3">
        <v>55532.746617999997</v>
      </c>
      <c r="I2859" s="3">
        <v>149.13071600000001</v>
      </c>
      <c r="J2859">
        <v>1.6317000000000002E-2</v>
      </c>
      <c r="K2859" t="e">
        <f>VLOOKUP(A2859,Channel_xs_widths!$D$2:$E$279,2,FALSE)</f>
        <v>#N/A</v>
      </c>
      <c r="Q2859" s="5"/>
      <c r="R2859" s="3"/>
      <c r="U2859" s="16"/>
      <c r="V2859" s="2"/>
      <c r="W2859" s="5"/>
      <c r="AB2859" s="3"/>
      <c r="AC2859" s="2"/>
      <c r="AD2859" s="2"/>
    </row>
    <row r="2860" spans="1:30">
      <c r="A2860" s="5">
        <v>55485.267999999996</v>
      </c>
      <c r="B2860" s="3">
        <v>-1957.2719440000001</v>
      </c>
      <c r="F2860" s="2">
        <v>-122.10413699999999</v>
      </c>
      <c r="G2860" s="2">
        <v>36.681567999999999</v>
      </c>
      <c r="H2860" s="3">
        <v>55567.502484999997</v>
      </c>
      <c r="I2860" s="3">
        <v>149.130594</v>
      </c>
      <c r="J2860">
        <v>1.8565000000000002E-2</v>
      </c>
      <c r="K2860">
        <f>VLOOKUP(A2860,Channel_xs_widths!$D$2:$E$279,2,FALSE)</f>
        <v>1053.2209174499999</v>
      </c>
      <c r="Q2860" s="5"/>
      <c r="R2860" s="3"/>
      <c r="U2860" s="16"/>
      <c r="V2860" s="2"/>
      <c r="W2860" s="5"/>
      <c r="AB2860" s="3"/>
      <c r="AC2860" s="2"/>
      <c r="AD2860" s="2"/>
    </row>
    <row r="2861" spans="1:30">
      <c r="A2861" s="5">
        <v>55502.643900000003</v>
      </c>
      <c r="B2861" s="3">
        <v>-1957.706238</v>
      </c>
      <c r="F2861" s="2">
        <v>-122.104039</v>
      </c>
      <c r="G2861" s="2">
        <v>36.681432000000001</v>
      </c>
      <c r="H2861" s="3">
        <v>55584.883809999999</v>
      </c>
      <c r="I2861" s="3">
        <v>149.13044199999999</v>
      </c>
      <c r="J2861">
        <v>1.6412E-2</v>
      </c>
      <c r="K2861" t="e">
        <f>VLOOKUP(A2861,Channel_xs_widths!$D$2:$E$279,2,FALSE)</f>
        <v>#N/A</v>
      </c>
      <c r="Q2861" s="5"/>
      <c r="R2861" s="3"/>
      <c r="U2861" s="16"/>
      <c r="V2861" s="2"/>
      <c r="W2861" s="5"/>
      <c r="AB2861" s="3"/>
      <c r="AC2861" s="2"/>
      <c r="AD2861" s="2"/>
    </row>
    <row r="2862" spans="1:30">
      <c r="A2862" s="5">
        <v>55520.019800000002</v>
      </c>
      <c r="B2862" s="3">
        <v>-1957.8422849999999</v>
      </c>
      <c r="F2862" s="2">
        <v>-122.10393999999999</v>
      </c>
      <c r="G2862" s="2">
        <v>36.681297000000001</v>
      </c>
      <c r="H2862" s="3">
        <v>55602.260247999999</v>
      </c>
      <c r="I2862" s="3">
        <v>149.13034099999999</v>
      </c>
      <c r="J2862">
        <v>1.3261999999999999E-2</v>
      </c>
      <c r="K2862" t="e">
        <f>VLOOKUP(A2862,Channel_xs_widths!$D$2:$E$279,2,FALSE)</f>
        <v>#N/A</v>
      </c>
      <c r="Q2862" s="5"/>
      <c r="R2862" s="3"/>
      <c r="U2862" s="16"/>
      <c r="V2862" s="2"/>
      <c r="W2862" s="5"/>
      <c r="AB2862" s="3"/>
      <c r="AC2862" s="2"/>
      <c r="AD2862" s="2"/>
    </row>
    <row r="2863" spans="1:30">
      <c r="A2863" s="5">
        <v>55554.7716</v>
      </c>
      <c r="B2863" s="3">
        <v>-1958.397547</v>
      </c>
      <c r="F2863" s="2">
        <v>-122.10374400000001</v>
      </c>
      <c r="G2863" s="2">
        <v>36.681027</v>
      </c>
      <c r="H2863" s="3">
        <v>55637.016517999997</v>
      </c>
      <c r="I2863" s="3">
        <v>149.130189</v>
      </c>
      <c r="J2863">
        <v>1.8711999999999999E-2</v>
      </c>
      <c r="K2863" t="e">
        <f>VLOOKUP(A2863,Channel_xs_widths!$D$2:$E$279,2,FALSE)</f>
        <v>#N/A</v>
      </c>
      <c r="Q2863" s="5"/>
      <c r="R2863" s="3"/>
      <c r="U2863" s="16"/>
      <c r="V2863" s="2"/>
      <c r="W2863" s="5"/>
      <c r="AB2863" s="3"/>
      <c r="AC2863" s="2"/>
      <c r="AD2863" s="2"/>
    </row>
    <row r="2864" spans="1:30">
      <c r="A2864" s="5">
        <v>55561.722000000002</v>
      </c>
      <c r="B2864" s="3">
        <v>-1958.622607</v>
      </c>
      <c r="F2864" s="2">
        <v>-122.10370500000001</v>
      </c>
      <c r="G2864" s="2">
        <v>36.680973000000002</v>
      </c>
      <c r="H2864" s="3">
        <v>55643.970531999999</v>
      </c>
      <c r="I2864" s="3">
        <v>149.13006799999999</v>
      </c>
      <c r="J2864">
        <v>3.1016999999999999E-2</v>
      </c>
      <c r="K2864" t="e">
        <f>VLOOKUP(A2864,Channel_xs_widths!$D$2:$E$279,2,FALSE)</f>
        <v>#N/A</v>
      </c>
      <c r="Q2864" s="5"/>
      <c r="R2864" s="3"/>
      <c r="U2864" s="16"/>
      <c r="V2864" s="2"/>
      <c r="W2864" s="5"/>
      <c r="AB2864" s="3"/>
      <c r="AC2864" s="2"/>
      <c r="AD2864" s="2"/>
    </row>
    <row r="2865" spans="1:30">
      <c r="A2865" s="5">
        <v>55589.523500000003</v>
      </c>
      <c r="B2865" s="3">
        <v>-1959.475457</v>
      </c>
      <c r="F2865" s="2">
        <v>-122.103548</v>
      </c>
      <c r="G2865" s="2">
        <v>36.680757</v>
      </c>
      <c r="H2865" s="3">
        <v>55671.785105000003</v>
      </c>
      <c r="I2865" s="3">
        <v>149.12996699999999</v>
      </c>
      <c r="J2865">
        <v>3.3575000000000001E-2</v>
      </c>
      <c r="K2865" t="e">
        <f>VLOOKUP(A2865,Channel_xs_widths!$D$2:$E$279,2,FALSE)</f>
        <v>#N/A</v>
      </c>
      <c r="Q2865" s="5"/>
      <c r="R2865" s="3"/>
      <c r="U2865" s="16"/>
      <c r="V2865" s="2"/>
      <c r="W2865" s="5"/>
      <c r="AB2865" s="3"/>
      <c r="AC2865" s="2"/>
      <c r="AD2865" s="2"/>
    </row>
    <row r="2866" spans="1:30">
      <c r="A2866" s="5">
        <v>55601.107400000001</v>
      </c>
      <c r="B2866" s="3">
        <v>-1959.9449870000001</v>
      </c>
      <c r="F2866" s="2">
        <v>-122.103482</v>
      </c>
      <c r="G2866" s="2">
        <v>36.680666000000002</v>
      </c>
      <c r="H2866" s="3">
        <v>55683.378578999997</v>
      </c>
      <c r="I2866" s="3">
        <v>149.129852</v>
      </c>
      <c r="J2866">
        <v>3.6054000000000003E-2</v>
      </c>
      <c r="K2866" t="e">
        <f>VLOOKUP(A2866,Channel_xs_widths!$D$2:$E$279,2,FALSE)</f>
        <v>#N/A</v>
      </c>
      <c r="Q2866" s="5"/>
      <c r="R2866" s="3"/>
      <c r="U2866" s="16"/>
      <c r="V2866" s="2"/>
      <c r="W2866" s="5"/>
      <c r="AB2866" s="3"/>
      <c r="AC2866" s="2"/>
      <c r="AD2866" s="2"/>
    </row>
    <row r="2867" spans="1:30">
      <c r="A2867" s="5">
        <v>55611.596799999999</v>
      </c>
      <c r="B2867" s="3">
        <v>-1960.271281</v>
      </c>
      <c r="F2867" s="2">
        <v>-122.103371</v>
      </c>
      <c r="G2867" s="2">
        <v>36.680636</v>
      </c>
      <c r="H2867" s="3">
        <v>55693.872965000002</v>
      </c>
      <c r="I2867" s="3">
        <v>107.98952800000001</v>
      </c>
      <c r="J2867">
        <v>2.8334999999999999E-2</v>
      </c>
      <c r="K2867" t="e">
        <f>VLOOKUP(A2867,Channel_xs_widths!$D$2:$E$279,2,FALSE)</f>
        <v>#N/A</v>
      </c>
      <c r="Q2867" s="5"/>
      <c r="R2867" s="3"/>
      <c r="U2867" s="16"/>
      <c r="V2867" s="2"/>
      <c r="W2867" s="5"/>
      <c r="AB2867" s="3"/>
      <c r="AC2867" s="2"/>
      <c r="AD2867" s="2"/>
    </row>
    <row r="2868" spans="1:30">
      <c r="A2868" s="5">
        <v>55643.064700000003</v>
      </c>
      <c r="B2868" s="3">
        <v>-1961.133857</v>
      </c>
      <c r="F2868" s="2">
        <v>-122.103037</v>
      </c>
      <c r="G2868" s="2">
        <v>36.680546</v>
      </c>
      <c r="H2868" s="3">
        <v>55725.352746999997</v>
      </c>
      <c r="I2868" s="3">
        <v>107.98938200000001</v>
      </c>
      <c r="J2868">
        <v>2.0412E-2</v>
      </c>
      <c r="K2868" t="e">
        <f>VLOOKUP(A2868,Channel_xs_widths!$D$2:$E$279,2,FALSE)</f>
        <v>#N/A</v>
      </c>
      <c r="Q2868" s="5"/>
      <c r="R2868" s="3"/>
      <c r="U2868" s="16"/>
      <c r="V2868" s="2"/>
      <c r="W2868" s="5"/>
      <c r="AB2868" s="3"/>
      <c r="AC2868" s="2"/>
      <c r="AD2868" s="2"/>
    </row>
    <row r="2869" spans="1:30">
      <c r="A2869" s="5">
        <v>55664.043400000002</v>
      </c>
      <c r="B2869" s="3">
        <v>-1961.3418380000001</v>
      </c>
      <c r="F2869" s="2">
        <v>-122.102814</v>
      </c>
      <c r="G2869" s="2">
        <v>36.680486000000002</v>
      </c>
      <c r="H2869" s="3">
        <v>55746.332437999998</v>
      </c>
      <c r="I2869" s="3">
        <v>107.9892</v>
      </c>
      <c r="J2869">
        <v>9.7669999999999996E-3</v>
      </c>
      <c r="K2869" t="e">
        <f>VLOOKUP(A2869,Channel_xs_widths!$D$2:$E$279,2,FALSE)</f>
        <v>#N/A</v>
      </c>
      <c r="Q2869" s="5"/>
      <c r="R2869" s="3"/>
      <c r="U2869" s="16"/>
      <c r="V2869" s="2"/>
      <c r="W2869" s="5"/>
      <c r="AB2869" s="3"/>
      <c r="AC2869" s="2"/>
      <c r="AD2869" s="2"/>
    </row>
    <row r="2870" spans="1:30">
      <c r="A2870" s="5">
        <v>55674.532700000003</v>
      </c>
      <c r="B2870" s="3">
        <v>-1961.4411889999999</v>
      </c>
      <c r="F2870" s="2">
        <v>-122.10270300000001</v>
      </c>
      <c r="G2870" s="2">
        <v>36.680456</v>
      </c>
      <c r="H2870" s="3">
        <v>55756.822244000003</v>
      </c>
      <c r="I2870" s="3">
        <v>107.98909</v>
      </c>
      <c r="J2870">
        <v>1.5596E-2</v>
      </c>
      <c r="K2870">
        <f>VLOOKUP(A2870,Channel_xs_widths!$D$2:$E$279,2,FALSE)</f>
        <v>1126.5033110700001</v>
      </c>
      <c r="Q2870" s="5"/>
      <c r="R2870" s="3"/>
      <c r="U2870" s="16"/>
      <c r="V2870" s="2"/>
      <c r="W2870" s="5"/>
      <c r="AB2870" s="3"/>
      <c r="AC2870" s="2"/>
      <c r="AD2870" s="2"/>
    </row>
    <row r="2871" spans="1:30">
      <c r="A2871" s="5">
        <v>55706.000699999997</v>
      </c>
      <c r="B2871" s="3">
        <v>-1961.996202</v>
      </c>
      <c r="F2871" s="2">
        <v>-122.102369</v>
      </c>
      <c r="G2871" s="2">
        <v>36.680365999999999</v>
      </c>
      <c r="H2871" s="3">
        <v>55788.295169999998</v>
      </c>
      <c r="I2871" s="3">
        <v>107.988945</v>
      </c>
      <c r="J2871">
        <v>2.3269999999999999E-2</v>
      </c>
      <c r="K2871" t="e">
        <f>VLOOKUP(A2871,Channel_xs_widths!$D$2:$E$279,2,FALSE)</f>
        <v>#N/A</v>
      </c>
      <c r="Q2871" s="5"/>
      <c r="R2871" s="3"/>
      <c r="U2871" s="16"/>
      <c r="V2871" s="2"/>
      <c r="W2871" s="5"/>
      <c r="AB2871" s="3"/>
      <c r="AC2871" s="2"/>
      <c r="AD2871" s="2"/>
    </row>
    <row r="2872" spans="1:30">
      <c r="A2872" s="5">
        <v>55737.468800000002</v>
      </c>
      <c r="B2872" s="3">
        <v>-1962.905694</v>
      </c>
      <c r="F2872" s="2">
        <v>-122.102035</v>
      </c>
      <c r="G2872" s="2">
        <v>36.680275999999999</v>
      </c>
      <c r="H2872" s="3">
        <v>55819.776376000002</v>
      </c>
      <c r="I2872" s="3">
        <v>107.988726</v>
      </c>
      <c r="J2872">
        <v>2.665E-2</v>
      </c>
      <c r="K2872" t="e">
        <f>VLOOKUP(A2872,Channel_xs_widths!$D$2:$E$279,2,FALSE)</f>
        <v>#N/A</v>
      </c>
      <c r="Q2872" s="5"/>
      <c r="R2872" s="3"/>
      <c r="U2872" s="16"/>
      <c r="V2872" s="2"/>
      <c r="W2872" s="5"/>
      <c r="AB2872" s="3"/>
      <c r="AC2872" s="2"/>
      <c r="AD2872" s="2"/>
    </row>
    <row r="2873" spans="1:30">
      <c r="A2873" s="5">
        <v>55758.447500000002</v>
      </c>
      <c r="B2873" s="3">
        <v>-1963.3939210000001</v>
      </c>
      <c r="F2873" s="2">
        <v>-122.101812</v>
      </c>
      <c r="G2873" s="2">
        <v>36.680216000000001</v>
      </c>
      <c r="H2873" s="3">
        <v>55840.760785999999</v>
      </c>
      <c r="I2873" s="3">
        <v>107.988544</v>
      </c>
      <c r="J2873">
        <v>2.1356E-2</v>
      </c>
      <c r="K2873" t="e">
        <f>VLOOKUP(A2873,Channel_xs_widths!$D$2:$E$279,2,FALSE)</f>
        <v>#N/A</v>
      </c>
      <c r="Q2873" s="5"/>
      <c r="R2873" s="3"/>
      <c r="U2873" s="16"/>
      <c r="V2873" s="2"/>
      <c r="W2873" s="5"/>
      <c r="AB2873" s="3"/>
      <c r="AC2873" s="2"/>
      <c r="AD2873" s="2"/>
    </row>
    <row r="2874" spans="1:30">
      <c r="A2874" s="5">
        <v>55768.936900000001</v>
      </c>
      <c r="B2874" s="3">
        <v>-1963.577732</v>
      </c>
      <c r="F2874" s="2">
        <v>-122.10170100000001</v>
      </c>
      <c r="G2874" s="2">
        <v>36.680185999999999</v>
      </c>
      <c r="H2874" s="3">
        <v>55851.251767000002</v>
      </c>
      <c r="I2874" s="3">
        <v>107.988434</v>
      </c>
      <c r="J2874">
        <v>1.9311999999999999E-2</v>
      </c>
      <c r="K2874" t="e">
        <f>VLOOKUP(A2874,Channel_xs_widths!$D$2:$E$279,2,FALSE)</f>
        <v>#N/A</v>
      </c>
      <c r="Q2874" s="5"/>
      <c r="R2874" s="3"/>
      <c r="U2874" s="16"/>
      <c r="V2874" s="2"/>
      <c r="W2874" s="5"/>
      <c r="AB2874" s="3"/>
      <c r="AC2874" s="2"/>
      <c r="AD2874" s="2"/>
    </row>
    <row r="2875" spans="1:30">
      <c r="A2875" s="5">
        <v>55789.915699999998</v>
      </c>
      <c r="B2875" s="3">
        <v>-1964.001628</v>
      </c>
      <c r="F2875" s="2">
        <v>-122.101479</v>
      </c>
      <c r="G2875" s="2">
        <v>36.680126000000001</v>
      </c>
      <c r="H2875" s="3">
        <v>55872.234801999999</v>
      </c>
      <c r="I2875" s="3">
        <v>107.988325</v>
      </c>
      <c r="J2875">
        <v>2.0802999999999999E-2</v>
      </c>
      <c r="K2875" t="e">
        <f>VLOOKUP(A2875,Channel_xs_widths!$D$2:$E$279,2,FALSE)</f>
        <v>#N/A</v>
      </c>
      <c r="Q2875" s="5"/>
      <c r="R2875" s="3"/>
      <c r="U2875" s="16"/>
      <c r="V2875" s="2"/>
      <c r="W2875" s="5"/>
      <c r="AB2875" s="3"/>
      <c r="AC2875" s="2"/>
      <c r="AD2875" s="2"/>
    </row>
    <row r="2876" spans="1:30">
      <c r="A2876" s="5">
        <v>55801.047200000001</v>
      </c>
      <c r="B2876" s="3">
        <v>-1964.2457280000001</v>
      </c>
      <c r="F2876" s="2">
        <v>-122.101367</v>
      </c>
      <c r="G2876" s="2">
        <v>36.680081000000001</v>
      </c>
      <c r="H2876" s="3">
        <v>55883.368989000002</v>
      </c>
      <c r="I2876" s="3">
        <v>116.14827200000001</v>
      </c>
      <c r="J2876">
        <v>2.1836000000000001E-2</v>
      </c>
      <c r="K2876" t="e">
        <f>VLOOKUP(A2876,Channel_xs_widths!$D$2:$E$279,2,FALSE)</f>
        <v>#N/A</v>
      </c>
      <c r="Q2876" s="5"/>
      <c r="R2876" s="3"/>
      <c r="U2876" s="16"/>
      <c r="V2876" s="2"/>
      <c r="W2876" s="5"/>
      <c r="AB2876" s="3"/>
      <c r="AC2876" s="2"/>
      <c r="AD2876" s="2"/>
    </row>
    <row r="2877" spans="1:30">
      <c r="A2877" s="5">
        <v>55834.441700000003</v>
      </c>
      <c r="B2877" s="3">
        <v>-1964.9738769999999</v>
      </c>
      <c r="F2877" s="2">
        <v>-122.101033</v>
      </c>
      <c r="G2877" s="2">
        <v>36.679944999999996</v>
      </c>
      <c r="H2877" s="3">
        <v>55916.771491</v>
      </c>
      <c r="I2877" s="3">
        <v>116.148113</v>
      </c>
      <c r="J2877">
        <v>2.1804E-2</v>
      </c>
      <c r="K2877" t="e">
        <f>VLOOKUP(A2877,Channel_xs_widths!$D$2:$E$279,2,FALSE)</f>
        <v>#N/A</v>
      </c>
      <c r="Q2877" s="5"/>
      <c r="R2877" s="3"/>
      <c r="U2877" s="16"/>
      <c r="V2877" s="2"/>
      <c r="W2877" s="5"/>
      <c r="AB2877" s="3"/>
      <c r="AC2877" s="2"/>
      <c r="AD2877" s="2"/>
    </row>
    <row r="2878" spans="1:30">
      <c r="A2878" s="5">
        <v>55834.441700000003</v>
      </c>
      <c r="B2878" s="3">
        <v>-1964.9738769999999</v>
      </c>
      <c r="F2878" s="2">
        <v>-122.101033</v>
      </c>
      <c r="G2878" s="2">
        <v>36.679944999999996</v>
      </c>
      <c r="H2878" s="3">
        <v>55916.771491</v>
      </c>
      <c r="I2878" s="3">
        <v>112.811049</v>
      </c>
      <c r="J2878">
        <v>1.5422E-2</v>
      </c>
      <c r="K2878" t="e">
        <f>VLOOKUP(A2878,Channel_xs_widths!$D$2:$E$279,2,FALSE)</f>
        <v>#N/A</v>
      </c>
      <c r="Q2878" s="5"/>
      <c r="R2878" s="3"/>
      <c r="U2878" s="16"/>
      <c r="V2878" s="2"/>
      <c r="W2878" s="5"/>
      <c r="AB2878" s="3"/>
      <c r="AC2878" s="2"/>
      <c r="AD2878" s="2"/>
    </row>
    <row r="2879" spans="1:30">
      <c r="A2879" s="5">
        <v>55867.8364</v>
      </c>
      <c r="B2879" s="3">
        <v>-1965.4888920000001</v>
      </c>
      <c r="F2879" s="2">
        <v>-122.10069900000001</v>
      </c>
      <c r="G2879" s="2">
        <v>36.679810000000003</v>
      </c>
      <c r="H2879" s="3">
        <v>55950.170075000002</v>
      </c>
      <c r="I2879" s="3">
        <v>116.147874</v>
      </c>
      <c r="J2879">
        <v>1.5643000000000001E-2</v>
      </c>
      <c r="K2879" t="e">
        <f>VLOOKUP(A2879,Channel_xs_widths!$D$2:$E$279,2,FALSE)</f>
        <v>#N/A</v>
      </c>
      <c r="Q2879" s="5"/>
      <c r="R2879" s="3"/>
      <c r="U2879" s="16"/>
      <c r="V2879" s="2"/>
      <c r="W2879" s="5"/>
      <c r="AB2879" s="3"/>
      <c r="AC2879" s="2"/>
      <c r="AD2879" s="2"/>
    </row>
    <row r="2880" spans="1:30">
      <c r="A2880" s="5">
        <v>55878.967900000003</v>
      </c>
      <c r="B2880" s="3">
        <v>-1965.6704099999999</v>
      </c>
      <c r="F2880" s="2">
        <v>-122.100588</v>
      </c>
      <c r="G2880" s="2">
        <v>36.679765000000003</v>
      </c>
      <c r="H2880" s="3">
        <v>55961.303103999999</v>
      </c>
      <c r="I2880" s="3">
        <v>116.14771500000001</v>
      </c>
      <c r="J2880">
        <v>2.0105999999999999E-2</v>
      </c>
      <c r="K2880" t="e">
        <f>VLOOKUP(A2880,Channel_xs_widths!$D$2:$E$279,2,FALSE)</f>
        <v>#N/A</v>
      </c>
      <c r="Q2880" s="5"/>
      <c r="R2880" s="3"/>
      <c r="U2880" s="16"/>
      <c r="V2880" s="2"/>
      <c r="W2880" s="5"/>
      <c r="AB2880" s="3"/>
      <c r="AC2880" s="2"/>
      <c r="AD2880" s="2"/>
    </row>
    <row r="2881" spans="1:30">
      <c r="A2881" s="5">
        <v>55890.800900000002</v>
      </c>
      <c r="B2881" s="3">
        <v>-1965.9506060000001</v>
      </c>
      <c r="F2881" s="2">
        <v>-122.100517</v>
      </c>
      <c r="G2881" s="2">
        <v>36.679675000000003</v>
      </c>
      <c r="H2881" s="3">
        <v>55973.1394</v>
      </c>
      <c r="I2881" s="3">
        <v>147.126904</v>
      </c>
      <c r="J2881">
        <v>2.7996E-2</v>
      </c>
      <c r="K2881">
        <f>VLOOKUP(A2881,Channel_xs_widths!$D$2:$E$279,2,FALSE)</f>
        <v>767.33298240700003</v>
      </c>
      <c r="Q2881" s="5"/>
      <c r="R2881" s="3"/>
      <c r="U2881" s="16"/>
      <c r="V2881" s="2"/>
      <c r="W2881" s="5"/>
      <c r="AB2881" s="3"/>
      <c r="AC2881" s="2"/>
      <c r="AD2881" s="2"/>
    </row>
    <row r="2882" spans="1:30">
      <c r="A2882" s="5">
        <v>55916.157299999999</v>
      </c>
      <c r="B2882" s="3">
        <v>-1966.711548</v>
      </c>
      <c r="F2882" s="2">
        <v>-122.100365</v>
      </c>
      <c r="G2882" s="2">
        <v>36.679482</v>
      </c>
      <c r="H2882" s="3">
        <v>55998.507211999997</v>
      </c>
      <c r="I2882" s="3">
        <v>147.126791</v>
      </c>
      <c r="J2882">
        <v>3.0391000000000001E-2</v>
      </c>
      <c r="K2882" t="e">
        <f>VLOOKUP(A2882,Channel_xs_widths!$D$2:$E$279,2,FALSE)</f>
        <v>#N/A</v>
      </c>
      <c r="Q2882" s="5"/>
      <c r="R2882" s="3"/>
      <c r="U2882" s="16"/>
      <c r="V2882" s="2"/>
      <c r="W2882" s="5"/>
      <c r="AB2882" s="3"/>
      <c r="AC2882" s="2"/>
      <c r="AD2882" s="2"/>
    </row>
    <row r="2883" spans="1:30">
      <c r="A2883" s="5">
        <v>55926.299800000001</v>
      </c>
      <c r="B2883" s="3">
        <v>-1967.0294630000001</v>
      </c>
      <c r="F2883" s="2">
        <v>-122.10030500000001</v>
      </c>
      <c r="G2883" s="2">
        <v>36.679405000000003</v>
      </c>
      <c r="H2883" s="3">
        <v>56008.654756999997</v>
      </c>
      <c r="I2883" s="3">
        <v>147.12668300000001</v>
      </c>
      <c r="J2883">
        <v>3.8688E-2</v>
      </c>
      <c r="K2883" t="e">
        <f>VLOOKUP(A2883,Channel_xs_widths!$D$2:$E$279,2,FALSE)</f>
        <v>#N/A</v>
      </c>
      <c r="Q2883" s="5"/>
      <c r="R2883" s="3"/>
      <c r="U2883" s="16"/>
      <c r="V2883" s="2"/>
      <c r="W2883" s="5"/>
      <c r="AB2883" s="3"/>
      <c r="AC2883" s="2"/>
      <c r="AD2883" s="2"/>
    </row>
    <row r="2884" spans="1:30">
      <c r="A2884" s="5">
        <v>55961.798799999997</v>
      </c>
      <c r="B2884" s="3">
        <v>-1968.4773170000001</v>
      </c>
      <c r="F2884" s="2">
        <v>-122.100092</v>
      </c>
      <c r="G2884" s="2">
        <v>36.679133999999998</v>
      </c>
      <c r="H2884" s="3">
        <v>56044.183267</v>
      </c>
      <c r="I2884" s="3">
        <v>147.12654499999999</v>
      </c>
      <c r="J2884">
        <v>4.0827000000000002E-2</v>
      </c>
      <c r="K2884" t="e">
        <f>VLOOKUP(A2884,Channel_xs_widths!$D$2:$E$279,2,FALSE)</f>
        <v>#N/A</v>
      </c>
      <c r="Q2884" s="5"/>
      <c r="R2884" s="3"/>
      <c r="U2884" s="16"/>
      <c r="V2884" s="2"/>
      <c r="W2884" s="5"/>
      <c r="AB2884" s="3"/>
      <c r="AC2884" s="2"/>
      <c r="AD2884" s="2"/>
    </row>
    <row r="2885" spans="1:30">
      <c r="A2885" s="5">
        <v>55971.941400000003</v>
      </c>
      <c r="B2885" s="3">
        <v>-1968.892857</v>
      </c>
      <c r="F2885" s="2">
        <v>-122.100032</v>
      </c>
      <c r="G2885" s="2">
        <v>36.679057</v>
      </c>
      <c r="H2885" s="3">
        <v>56054.334352999998</v>
      </c>
      <c r="I2885" s="3">
        <v>147.126406</v>
      </c>
      <c r="J2885">
        <v>3.3307999999999997E-2</v>
      </c>
      <c r="K2885" t="e">
        <f>VLOOKUP(A2885,Channel_xs_widths!$D$2:$E$279,2,FALSE)</f>
        <v>#N/A</v>
      </c>
      <c r="Q2885" s="5"/>
      <c r="R2885" s="3"/>
      <c r="U2885" s="16"/>
      <c r="V2885" s="2"/>
      <c r="W2885" s="5"/>
      <c r="AB2885" s="3"/>
      <c r="AC2885" s="2"/>
      <c r="AD2885" s="2"/>
    </row>
    <row r="2886" spans="1:30">
      <c r="A2886" s="5">
        <v>55997.297899999998</v>
      </c>
      <c r="B2886" s="3">
        <v>-1969.6597119999999</v>
      </c>
      <c r="F2886" s="2">
        <v>-122.09988</v>
      </c>
      <c r="G2886" s="2">
        <v>36.678863999999997</v>
      </c>
      <c r="H2886" s="3">
        <v>56079.702401000002</v>
      </c>
      <c r="I2886" s="3">
        <v>147.12629899999999</v>
      </c>
      <c r="J2886">
        <v>3.2754999999999999E-2</v>
      </c>
      <c r="K2886" t="e">
        <f>VLOOKUP(A2886,Channel_xs_widths!$D$2:$E$279,2,FALSE)</f>
        <v>#N/A</v>
      </c>
      <c r="Q2886" s="5"/>
      <c r="R2886" s="3"/>
      <c r="U2886" s="16"/>
      <c r="V2886" s="2"/>
      <c r="W2886" s="5"/>
      <c r="AB2886" s="3"/>
      <c r="AC2886" s="2"/>
      <c r="AD2886" s="2"/>
    </row>
    <row r="2887" spans="1:30">
      <c r="A2887" s="5">
        <v>56009.130899999996</v>
      </c>
      <c r="B2887" s="3">
        <v>-1970.111003</v>
      </c>
      <c r="F2887" s="2">
        <v>-122.09980899999999</v>
      </c>
      <c r="G2887" s="2">
        <v>36.678773999999997</v>
      </c>
      <c r="H2887" s="3">
        <v>56091.544022000002</v>
      </c>
      <c r="I2887" s="3">
        <v>147.12618599999999</v>
      </c>
      <c r="J2887">
        <v>4.0217999999999997E-2</v>
      </c>
      <c r="K2887" t="e">
        <f>VLOOKUP(A2887,Channel_xs_widths!$D$2:$E$279,2,FALSE)</f>
        <v>#N/A</v>
      </c>
      <c r="Q2887" s="5"/>
      <c r="R2887" s="3"/>
      <c r="U2887" s="16"/>
      <c r="V2887" s="2"/>
      <c r="W2887" s="5"/>
      <c r="AB2887" s="3"/>
      <c r="AC2887" s="2"/>
      <c r="AD2887" s="2"/>
    </row>
    <row r="2888" spans="1:30">
      <c r="A2888" s="5">
        <v>56031.463900000002</v>
      </c>
      <c r="B2888" s="3">
        <v>-1971.033813</v>
      </c>
      <c r="F2888" s="2">
        <v>-122.099698</v>
      </c>
      <c r="G2888" s="2">
        <v>36.678593999999997</v>
      </c>
      <c r="H2888" s="3">
        <v>56113.896133000002</v>
      </c>
      <c r="I2888" s="3">
        <v>153.016389</v>
      </c>
      <c r="J2888">
        <v>2.3415999999999999E-2</v>
      </c>
      <c r="K2888" t="e">
        <f>VLOOKUP(A2888,Channel_xs_widths!$D$2:$E$279,2,FALSE)</f>
        <v>#N/A</v>
      </c>
      <c r="Q2888" s="5"/>
      <c r="R2888" s="3"/>
      <c r="U2888" s="16"/>
      <c r="V2888" s="2"/>
      <c r="W2888" s="5"/>
      <c r="AB2888" s="3"/>
      <c r="AC2888" s="2"/>
      <c r="AD2888" s="2"/>
    </row>
    <row r="2889" spans="1:30">
      <c r="A2889" s="5">
        <v>56064.963499999998</v>
      </c>
      <c r="B2889" s="3">
        <v>-1971.418396</v>
      </c>
      <c r="F2889" s="2">
        <v>-122.099531</v>
      </c>
      <c r="G2889" s="2">
        <v>36.678322999999999</v>
      </c>
      <c r="H2889" s="3">
        <v>56147.397939000002</v>
      </c>
      <c r="I2889" s="3">
        <v>153.01624100000001</v>
      </c>
      <c r="J2889">
        <v>1.9550000000000001E-2</v>
      </c>
      <c r="K2889" t="e">
        <f>VLOOKUP(A2889,Channel_xs_widths!$D$2:$E$279,2,FALSE)</f>
        <v>#N/A</v>
      </c>
      <c r="Q2889" s="5"/>
      <c r="R2889" s="3"/>
      <c r="U2889" s="16"/>
      <c r="V2889" s="2"/>
      <c r="W2889" s="5"/>
      <c r="AB2889" s="3"/>
      <c r="AC2889" s="2"/>
      <c r="AD2889" s="2"/>
    </row>
    <row r="2890" spans="1:30">
      <c r="A2890" s="5">
        <v>56098.463199999998</v>
      </c>
      <c r="B2890" s="3">
        <v>-1972.3436280000001</v>
      </c>
      <c r="F2890" s="2">
        <v>-122.09936399999999</v>
      </c>
      <c r="G2890" s="2">
        <v>36.678052999999998</v>
      </c>
      <c r="H2890" s="3">
        <v>56180.910335</v>
      </c>
      <c r="I2890" s="3">
        <v>153.016064</v>
      </c>
      <c r="J2890">
        <v>2.2048999999999999E-2</v>
      </c>
      <c r="K2890">
        <f>VLOOKUP(A2890,Channel_xs_widths!$D$2:$E$279,2,FALSE)</f>
        <v>786.94129216500005</v>
      </c>
      <c r="Q2890" s="5"/>
      <c r="R2890" s="3"/>
      <c r="U2890" s="16"/>
      <c r="V2890" s="2"/>
      <c r="W2890" s="5"/>
      <c r="AB2890" s="3"/>
      <c r="AC2890" s="2"/>
      <c r="AD2890" s="2"/>
    </row>
    <row r="2891" spans="1:30">
      <c r="A2891" s="5">
        <v>56131.962800000001</v>
      </c>
      <c r="B2891" s="3">
        <v>-1972.89563</v>
      </c>
      <c r="F2891" s="2">
        <v>-122.099197</v>
      </c>
      <c r="G2891" s="2">
        <v>36.677782000000001</v>
      </c>
      <c r="H2891" s="3">
        <v>56214.414528000001</v>
      </c>
      <c r="I2891" s="3">
        <v>153.01588599999999</v>
      </c>
      <c r="J2891">
        <v>3.2118000000000001E-2</v>
      </c>
      <c r="K2891" t="e">
        <f>VLOOKUP(A2891,Channel_xs_widths!$D$2:$E$279,2,FALSE)</f>
        <v>#N/A</v>
      </c>
      <c r="Q2891" s="5"/>
      <c r="R2891" s="3"/>
      <c r="U2891" s="16"/>
      <c r="V2891" s="2"/>
      <c r="W2891" s="5"/>
      <c r="AB2891" s="3"/>
      <c r="AC2891" s="2"/>
      <c r="AD2891" s="2"/>
    </row>
    <row r="2892" spans="1:30">
      <c r="A2892" s="5">
        <v>56165.462500000001</v>
      </c>
      <c r="B2892" s="3">
        <v>-1974.4954829999999</v>
      </c>
      <c r="F2892" s="2">
        <v>-122.09903</v>
      </c>
      <c r="G2892" s="2">
        <v>36.677512</v>
      </c>
      <c r="H2892" s="3">
        <v>56247.952376000001</v>
      </c>
      <c r="I2892" s="3">
        <v>153.01570899999999</v>
      </c>
      <c r="J2892">
        <v>4.7757000000000001E-2</v>
      </c>
      <c r="K2892" t="e">
        <f>VLOOKUP(A2892,Channel_xs_widths!$D$2:$E$279,2,FALSE)</f>
        <v>#N/A</v>
      </c>
      <c r="Q2892" s="5"/>
      <c r="R2892" s="3"/>
      <c r="U2892" s="16"/>
      <c r="V2892" s="2"/>
      <c r="W2892" s="5"/>
      <c r="AB2892" s="3"/>
      <c r="AC2892" s="2"/>
      <c r="AD2892" s="2"/>
    </row>
    <row r="2893" spans="1:30">
      <c r="A2893" s="5">
        <v>56165.462500000001</v>
      </c>
      <c r="B2893" s="3">
        <v>-1974.4954829999999</v>
      </c>
      <c r="F2893" s="2">
        <v>-122.09903</v>
      </c>
      <c r="G2893" s="2">
        <v>36.677512</v>
      </c>
      <c r="H2893" s="3">
        <v>56247.952376000001</v>
      </c>
      <c r="I2893" s="3">
        <v>180</v>
      </c>
      <c r="J2893">
        <v>2.7813999999999998E-2</v>
      </c>
      <c r="K2893" t="e">
        <f>VLOOKUP(A2893,Channel_xs_widths!$D$2:$E$279,2,FALSE)</f>
        <v>#N/A</v>
      </c>
      <c r="Q2893" s="5"/>
      <c r="R2893" s="3"/>
      <c r="U2893" s="16"/>
      <c r="V2893" s="2"/>
      <c r="W2893" s="5"/>
      <c r="AB2893" s="3"/>
      <c r="AC2893" s="2"/>
      <c r="AD2893" s="2"/>
    </row>
    <row r="2894" spans="1:30">
      <c r="A2894" s="5">
        <v>56198.962200000002</v>
      </c>
      <c r="B2894" s="3">
        <v>-1975.427246</v>
      </c>
      <c r="F2894" s="2">
        <v>-122.09886299999999</v>
      </c>
      <c r="G2894" s="2">
        <v>36.677242</v>
      </c>
      <c r="H2894" s="3">
        <v>56281.465021999997</v>
      </c>
      <c r="I2894" s="3">
        <v>153.01553200000001</v>
      </c>
      <c r="J2894">
        <v>2.2508E-2</v>
      </c>
      <c r="K2894" t="e">
        <f>VLOOKUP(A2894,Channel_xs_widths!$D$2:$E$279,2,FALSE)</f>
        <v>#N/A</v>
      </c>
      <c r="Q2894" s="5"/>
      <c r="R2894" s="3"/>
      <c r="U2894" s="16"/>
      <c r="V2894" s="2"/>
      <c r="W2894" s="5"/>
      <c r="AB2894" s="3"/>
      <c r="AC2894" s="2"/>
      <c r="AD2894" s="2"/>
    </row>
    <row r="2895" spans="1:30">
      <c r="A2895" s="5">
        <v>56210.128700000001</v>
      </c>
      <c r="B2895" s="3">
        <v>-1975.500814</v>
      </c>
      <c r="F2895" s="2">
        <v>-122.09880699999999</v>
      </c>
      <c r="G2895" s="2">
        <v>36.677152</v>
      </c>
      <c r="H2895" s="3">
        <v>56292.631832999999</v>
      </c>
      <c r="I2895" s="3">
        <v>153.015413</v>
      </c>
      <c r="J2895">
        <v>1.9857E-2</v>
      </c>
      <c r="K2895" t="e">
        <f>VLOOKUP(A2895,Channel_xs_widths!$D$2:$E$279,2,FALSE)</f>
        <v>#N/A</v>
      </c>
      <c r="Q2895" s="5"/>
      <c r="R2895" s="3"/>
      <c r="U2895" s="16"/>
      <c r="V2895" s="2"/>
      <c r="W2895" s="5"/>
      <c r="AB2895" s="3"/>
      <c r="AC2895" s="2"/>
      <c r="AD2895" s="2"/>
    </row>
    <row r="2896" spans="1:30">
      <c r="A2896" s="5">
        <v>56231.936600000001</v>
      </c>
      <c r="B2896" s="3">
        <v>-1976.0820160000001</v>
      </c>
      <c r="F2896" s="2">
        <v>-122.098905</v>
      </c>
      <c r="G2896" s="2">
        <v>36.676971000000002</v>
      </c>
      <c r="H2896" s="3">
        <v>56314.447442999997</v>
      </c>
      <c r="I2896" s="3">
        <v>202.98212100000001</v>
      </c>
      <c r="J2896">
        <v>2.9590000000000002E-2</v>
      </c>
      <c r="K2896" t="e">
        <f>VLOOKUP(A2896,Channel_xs_widths!$D$2:$E$279,2,FALSE)</f>
        <v>#N/A</v>
      </c>
      <c r="Q2896" s="5"/>
      <c r="R2896" s="3"/>
      <c r="U2896" s="16"/>
      <c r="V2896" s="2"/>
      <c r="W2896" s="5"/>
      <c r="AB2896" s="3"/>
      <c r="AC2896" s="2"/>
      <c r="AD2896" s="2"/>
    </row>
    <row r="2897" spans="1:30">
      <c r="A2897" s="5">
        <v>56259.975299999998</v>
      </c>
      <c r="B2897" s="3">
        <v>-1976.97576</v>
      </c>
      <c r="F2897" s="2">
        <v>-122.09903</v>
      </c>
      <c r="G2897" s="2">
        <v>36.676740000000002</v>
      </c>
      <c r="H2897" s="3">
        <v>56342.500378999997</v>
      </c>
      <c r="I2897" s="3">
        <v>202.982247</v>
      </c>
      <c r="J2897">
        <v>3.1411000000000001E-2</v>
      </c>
      <c r="K2897" t="e">
        <f>VLOOKUP(A2897,Channel_xs_widths!$D$2:$E$279,2,FALSE)</f>
        <v>#N/A</v>
      </c>
      <c r="Q2897" s="5"/>
      <c r="R2897" s="3"/>
      <c r="U2897" s="16"/>
      <c r="V2897" s="2"/>
      <c r="W2897" s="5"/>
      <c r="AB2897" s="3"/>
      <c r="AC2897" s="2"/>
      <c r="AD2897" s="2"/>
    </row>
    <row r="2898" spans="1:30">
      <c r="A2898" s="5">
        <v>56264.648399999998</v>
      </c>
      <c r="B2898" s="3">
        <v>-1977.109528</v>
      </c>
      <c r="F2898" s="2">
        <v>-122.099051</v>
      </c>
      <c r="G2898" s="2">
        <v>36.676701000000001</v>
      </c>
      <c r="H2898" s="3">
        <v>56347.175410000003</v>
      </c>
      <c r="I2898" s="3">
        <v>202.98232899999999</v>
      </c>
      <c r="J2898">
        <v>1.9531E-2</v>
      </c>
      <c r="K2898" t="e">
        <f>VLOOKUP(A2898,Channel_xs_widths!$D$2:$E$279,2,FALSE)</f>
        <v>#N/A</v>
      </c>
      <c r="Q2898" s="5"/>
      <c r="R2898" s="3"/>
      <c r="U2898" s="16"/>
      <c r="V2898" s="2"/>
      <c r="W2898" s="5"/>
      <c r="AB2898" s="3"/>
      <c r="AC2898" s="2"/>
      <c r="AD2898" s="2"/>
    </row>
    <row r="2899" spans="1:30">
      <c r="A2899" s="5">
        <v>56297.360200000003</v>
      </c>
      <c r="B2899" s="3">
        <v>-1977.705933</v>
      </c>
      <c r="F2899" s="2">
        <v>-122.099197</v>
      </c>
      <c r="G2899" s="2">
        <v>36.676431000000001</v>
      </c>
      <c r="H2899" s="3">
        <v>56379.892675000003</v>
      </c>
      <c r="I2899" s="3">
        <v>202.98242400000001</v>
      </c>
      <c r="J2899">
        <v>1.4692E-2</v>
      </c>
      <c r="K2899">
        <f>VLOOKUP(A2899,Channel_xs_widths!$D$2:$E$279,2,FALSE)</f>
        <v>413.71597795100001</v>
      </c>
      <c r="Q2899" s="5"/>
      <c r="R2899" s="3"/>
      <c r="U2899" s="16"/>
      <c r="V2899" s="2"/>
      <c r="W2899" s="5"/>
      <c r="AB2899" s="3"/>
      <c r="AC2899" s="2"/>
      <c r="AD2899" s="2"/>
    </row>
    <row r="2900" spans="1:30">
      <c r="A2900" s="5">
        <v>56330.072099999998</v>
      </c>
      <c r="B2900" s="3">
        <v>-1978.0707170000001</v>
      </c>
      <c r="F2900" s="2">
        <v>-122.099343</v>
      </c>
      <c r="G2900" s="2">
        <v>36.676160000000003</v>
      </c>
      <c r="H2900" s="3">
        <v>56412.606553999998</v>
      </c>
      <c r="I2900" s="3">
        <v>202.98258899999999</v>
      </c>
      <c r="J2900">
        <v>1.2651000000000001E-2</v>
      </c>
      <c r="K2900" t="e">
        <f>VLOOKUP(A2900,Channel_xs_widths!$D$2:$E$279,2,FALSE)</f>
        <v>#N/A</v>
      </c>
      <c r="Q2900" s="5"/>
      <c r="R2900" s="3"/>
      <c r="U2900" s="16"/>
      <c r="V2900" s="2"/>
      <c r="W2900" s="5"/>
      <c r="AB2900" s="3"/>
      <c r="AC2900" s="2"/>
      <c r="AD2900" s="2"/>
    </row>
    <row r="2901" spans="1:30">
      <c r="A2901" s="5">
        <v>56334.745199999998</v>
      </c>
      <c r="B2901" s="3">
        <v>-1978.178885</v>
      </c>
      <c r="F2901" s="2">
        <v>-122.09936399999999</v>
      </c>
      <c r="G2901" s="2">
        <v>36.676121999999999</v>
      </c>
      <c r="H2901" s="3">
        <v>56417.280928</v>
      </c>
      <c r="I2901" s="3">
        <v>202.98268300000001</v>
      </c>
      <c r="J2901">
        <v>2.8056999999999999E-2</v>
      </c>
      <c r="K2901" t="e">
        <f>VLOOKUP(A2901,Channel_xs_widths!$D$2:$E$279,2,FALSE)</f>
        <v>#N/A</v>
      </c>
      <c r="Q2901" s="5"/>
      <c r="R2901" s="3"/>
      <c r="U2901" s="16"/>
      <c r="V2901" s="2"/>
      <c r="W2901" s="5"/>
      <c r="AB2901" s="3"/>
      <c r="AC2901" s="2"/>
      <c r="AD2901" s="2"/>
    </row>
    <row r="2902" spans="1:30">
      <c r="A2902" s="5">
        <v>56362.783900000002</v>
      </c>
      <c r="B2902" s="3">
        <v>-1978.988525</v>
      </c>
      <c r="F2902" s="2">
        <v>-122.09948900000001</v>
      </c>
      <c r="G2902" s="2">
        <v>36.675890000000003</v>
      </c>
      <c r="H2902" s="3">
        <v>56445.331354000002</v>
      </c>
      <c r="I2902" s="3">
        <v>202.982765</v>
      </c>
      <c r="J2902">
        <v>3.8813E-2</v>
      </c>
      <c r="K2902" t="e">
        <f>VLOOKUP(A2902,Channel_xs_widths!$D$2:$E$279,2,FALSE)</f>
        <v>#N/A</v>
      </c>
      <c r="Q2902" s="5"/>
      <c r="R2902" s="3"/>
      <c r="U2902" s="16"/>
      <c r="V2902" s="2"/>
      <c r="W2902" s="5"/>
      <c r="AB2902" s="3"/>
      <c r="AC2902" s="2"/>
      <c r="AD2902" s="2"/>
    </row>
    <row r="2903" spans="1:30">
      <c r="A2903" s="5">
        <v>56384.591899999999</v>
      </c>
      <c r="B2903" s="3">
        <v>-1980.113607</v>
      </c>
      <c r="F2903" s="2">
        <v>-122.099586</v>
      </c>
      <c r="G2903" s="2">
        <v>36.675710000000002</v>
      </c>
      <c r="H2903" s="3">
        <v>56467.168273000003</v>
      </c>
      <c r="I2903" s="3">
        <v>202.982891</v>
      </c>
      <c r="J2903">
        <v>5.7627999999999999E-2</v>
      </c>
      <c r="K2903" t="e">
        <f>VLOOKUP(A2903,Channel_xs_widths!$D$2:$E$279,2,FALSE)</f>
        <v>#N/A</v>
      </c>
      <c r="Q2903" s="5"/>
      <c r="R2903" s="3"/>
      <c r="U2903" s="16"/>
      <c r="V2903" s="2"/>
      <c r="W2903" s="5"/>
      <c r="AB2903" s="3"/>
      <c r="AC2903" s="2"/>
      <c r="AD2903" s="2"/>
    </row>
    <row r="2904" spans="1:30">
      <c r="A2904" s="5">
        <v>56398.694799999997</v>
      </c>
      <c r="B2904" s="3">
        <v>-1981.0579829999999</v>
      </c>
      <c r="F2904" s="2">
        <v>-122.099698</v>
      </c>
      <c r="G2904" s="2">
        <v>36.675618999999998</v>
      </c>
      <c r="H2904" s="3">
        <v>56481.302767000001</v>
      </c>
      <c r="I2904" s="3">
        <v>224.31408999999999</v>
      </c>
      <c r="J2904">
        <v>6.6962999999999995E-2</v>
      </c>
      <c r="K2904" t="e">
        <f>VLOOKUP(A2904,Channel_xs_widths!$D$2:$E$279,2,FALSE)</f>
        <v>#N/A</v>
      </c>
      <c r="Q2904" s="5"/>
      <c r="R2904" s="3"/>
      <c r="U2904" s="16"/>
      <c r="V2904" s="2"/>
      <c r="W2904" s="5"/>
      <c r="AB2904" s="3"/>
      <c r="AC2904" s="2"/>
      <c r="AD2904" s="2"/>
    </row>
    <row r="2905" spans="1:30">
      <c r="A2905" s="5">
        <v>56398.694799999997</v>
      </c>
      <c r="B2905" s="3">
        <v>-1981.0579829999999</v>
      </c>
      <c r="F2905" s="2">
        <v>-122.099698</v>
      </c>
      <c r="G2905" s="2">
        <v>36.675618999999998</v>
      </c>
      <c r="H2905" s="3">
        <v>56481.302767000001</v>
      </c>
      <c r="I2905" s="3">
        <v>248.22619</v>
      </c>
      <c r="J2905">
        <v>5.1633999999999999E-2</v>
      </c>
      <c r="K2905" t="e">
        <f>VLOOKUP(A2905,Channel_xs_widths!$D$2:$E$279,2,FALSE)</f>
        <v>#N/A</v>
      </c>
      <c r="Q2905" s="5"/>
      <c r="R2905" s="3"/>
      <c r="U2905" s="16"/>
      <c r="V2905" s="2"/>
      <c r="W2905" s="5"/>
      <c r="AB2905" s="3"/>
      <c r="AC2905" s="2"/>
      <c r="AD2905" s="2"/>
    </row>
    <row r="2906" spans="1:30">
      <c r="A2906" s="5">
        <v>56441.003499999999</v>
      </c>
      <c r="B2906" s="3">
        <v>-1983.2425539999999</v>
      </c>
      <c r="F2906" s="2">
        <v>-122.100032</v>
      </c>
      <c r="G2906" s="2">
        <v>36.675348999999997</v>
      </c>
      <c r="H2906" s="3">
        <v>56523.667905000002</v>
      </c>
      <c r="I2906" s="3">
        <v>224.31429299999999</v>
      </c>
      <c r="J2906">
        <v>5.1633999999999999E-2</v>
      </c>
      <c r="K2906" t="e">
        <f>VLOOKUP(A2906,Channel_xs_widths!$D$2:$E$279,2,FALSE)</f>
        <v>#N/A</v>
      </c>
      <c r="Q2906" s="5"/>
      <c r="R2906" s="3"/>
      <c r="U2906" s="16"/>
      <c r="V2906" s="2"/>
      <c r="W2906" s="5"/>
      <c r="AB2906" s="3"/>
      <c r="AC2906" s="2"/>
      <c r="AD2906" s="2"/>
    </row>
    <row r="2907" spans="1:30">
      <c r="A2907" s="5">
        <v>56441.003499999999</v>
      </c>
      <c r="B2907" s="3">
        <v>-1983.2425539999999</v>
      </c>
      <c r="F2907" s="2">
        <v>-122.100032</v>
      </c>
      <c r="G2907" s="2">
        <v>36.675348999999997</v>
      </c>
      <c r="H2907" s="3">
        <v>56523.667905000002</v>
      </c>
      <c r="I2907" s="3">
        <v>180</v>
      </c>
      <c r="J2907">
        <v>5.1050999999999999E-2</v>
      </c>
      <c r="K2907" t="e">
        <f>VLOOKUP(A2907,Channel_xs_widths!$D$2:$E$279,2,FALSE)</f>
        <v>#N/A</v>
      </c>
      <c r="Q2907" s="5"/>
      <c r="R2907" s="3"/>
      <c r="U2907" s="16"/>
      <c r="V2907" s="2"/>
      <c r="W2907" s="5"/>
      <c r="AB2907" s="3"/>
      <c r="AC2907" s="2"/>
      <c r="AD2907" s="2"/>
    </row>
    <row r="2908" spans="1:30">
      <c r="A2908" s="5">
        <v>56483.312400000003</v>
      </c>
      <c r="B2908" s="3">
        <v>-1985.402466</v>
      </c>
      <c r="F2908" s="2">
        <v>-122.100365</v>
      </c>
      <c r="G2908" s="2">
        <v>36.675078999999997</v>
      </c>
      <c r="H2908" s="3">
        <v>56566.031849999999</v>
      </c>
      <c r="I2908" s="3">
        <v>224.31459699999999</v>
      </c>
      <c r="J2908">
        <v>5.1050999999999999E-2</v>
      </c>
      <c r="K2908" t="e">
        <f>VLOOKUP(A2908,Channel_xs_widths!$D$2:$E$279,2,FALSE)</f>
        <v>#N/A</v>
      </c>
      <c r="Q2908" s="5"/>
      <c r="R2908" s="3"/>
      <c r="U2908" s="16"/>
      <c r="V2908" s="2"/>
      <c r="W2908" s="5"/>
      <c r="AB2908" s="3"/>
      <c r="AC2908" s="2"/>
      <c r="AD2908" s="2"/>
    </row>
    <row r="2909" spans="1:30">
      <c r="A2909" s="5">
        <v>56483.312400000003</v>
      </c>
      <c r="B2909" s="3">
        <v>-1985.402466</v>
      </c>
      <c r="F2909" s="2">
        <v>-122.100365</v>
      </c>
      <c r="G2909" s="2">
        <v>36.675078999999997</v>
      </c>
      <c r="H2909" s="3">
        <v>56566.031849999999</v>
      </c>
      <c r="I2909" s="3">
        <v>180</v>
      </c>
      <c r="J2909">
        <v>4.4042999999999999E-2</v>
      </c>
      <c r="K2909" t="e">
        <f>VLOOKUP(A2909,Channel_xs_widths!$D$2:$E$279,2,FALSE)</f>
        <v>#N/A</v>
      </c>
      <c r="Q2909" s="5"/>
      <c r="R2909" s="3"/>
      <c r="U2909" s="16"/>
      <c r="V2909" s="2"/>
      <c r="W2909" s="5"/>
      <c r="AB2909" s="3"/>
      <c r="AC2909" s="2"/>
      <c r="AD2909" s="2"/>
    </row>
    <row r="2910" spans="1:30">
      <c r="A2910" s="5">
        <v>56525.621299999999</v>
      </c>
      <c r="B2910" s="3">
        <v>-1987.2658690000001</v>
      </c>
      <c r="F2910" s="2">
        <v>-122.10069900000001</v>
      </c>
      <c r="G2910" s="2">
        <v>36.674807999999999</v>
      </c>
      <c r="H2910" s="3">
        <v>56608.381781999997</v>
      </c>
      <c r="I2910" s="3">
        <v>224.31490099999999</v>
      </c>
      <c r="J2910">
        <v>4.4042999999999999E-2</v>
      </c>
      <c r="K2910" t="e">
        <f>VLOOKUP(A2910,Channel_xs_widths!$D$2:$E$279,2,FALSE)</f>
        <v>#N/A</v>
      </c>
      <c r="Q2910" s="5"/>
      <c r="R2910" s="3"/>
      <c r="U2910" s="16"/>
      <c r="V2910" s="2"/>
      <c r="W2910" s="5"/>
      <c r="AB2910" s="3"/>
      <c r="AC2910" s="2"/>
      <c r="AD2910" s="2"/>
    </row>
    <row r="2911" spans="1:30">
      <c r="A2911" s="5">
        <v>56525.621299999999</v>
      </c>
      <c r="B2911" s="3">
        <v>-1987.2658690000001</v>
      </c>
      <c r="F2911" s="2">
        <v>-122.10069900000001</v>
      </c>
      <c r="G2911" s="2">
        <v>36.674807999999999</v>
      </c>
      <c r="H2911" s="3">
        <v>56608.381781999997</v>
      </c>
      <c r="I2911" s="3">
        <v>180</v>
      </c>
      <c r="J2911">
        <v>4.5109999999999997E-2</v>
      </c>
      <c r="K2911" t="e">
        <f>VLOOKUP(A2911,Channel_xs_widths!$D$2:$E$279,2,FALSE)</f>
        <v>#N/A</v>
      </c>
      <c r="Q2911" s="5"/>
      <c r="R2911" s="3"/>
      <c r="U2911" s="16"/>
      <c r="V2911" s="2"/>
      <c r="W2911" s="5"/>
      <c r="AB2911" s="3"/>
      <c r="AC2911" s="2"/>
      <c r="AD2911" s="2"/>
    </row>
    <row r="2912" spans="1:30">
      <c r="A2912" s="5">
        <v>56553.827299999997</v>
      </c>
      <c r="B2912" s="3">
        <v>-1988.538249</v>
      </c>
      <c r="F2912" s="2">
        <v>-122.100922</v>
      </c>
      <c r="G2912" s="2">
        <v>36.674627999999998</v>
      </c>
      <c r="H2912" s="3">
        <v>56636.616450000001</v>
      </c>
      <c r="I2912" s="3">
        <v>224.315155</v>
      </c>
      <c r="J2912">
        <v>4.2213000000000001E-2</v>
      </c>
      <c r="K2912" t="e">
        <f>VLOOKUP(A2912,Channel_xs_widths!$D$2:$E$279,2,FALSE)</f>
        <v>#N/A</v>
      </c>
      <c r="Q2912" s="5"/>
      <c r="R2912" s="3"/>
      <c r="U2912" s="16"/>
      <c r="V2912" s="2"/>
      <c r="W2912" s="5"/>
      <c r="AB2912" s="3"/>
      <c r="AC2912" s="2"/>
      <c r="AD2912" s="2"/>
    </row>
    <row r="2913" spans="1:30">
      <c r="A2913" s="5">
        <v>56563.799500000001</v>
      </c>
      <c r="B2913" s="3">
        <v>-1988.8774940000001</v>
      </c>
      <c r="F2913" s="2">
        <v>-122.101033</v>
      </c>
      <c r="G2913" s="2">
        <v>36.674635000000002</v>
      </c>
      <c r="H2913" s="3">
        <v>56646.594405000003</v>
      </c>
      <c r="I2913" s="3">
        <v>273.56967900000001</v>
      </c>
      <c r="J2913">
        <v>3.9032999999999998E-2</v>
      </c>
      <c r="K2913" t="e">
        <f>VLOOKUP(A2913,Channel_xs_widths!$D$2:$E$279,2,FALSE)</f>
        <v>#N/A</v>
      </c>
      <c r="Q2913" s="5"/>
      <c r="R2913" s="3"/>
      <c r="U2913" s="16"/>
      <c r="V2913" s="2"/>
      <c r="W2913" s="5"/>
      <c r="AB2913" s="3"/>
      <c r="AC2913" s="2"/>
      <c r="AD2913" s="2"/>
    </row>
    <row r="2914" spans="1:30">
      <c r="A2914" s="5">
        <v>56593.716</v>
      </c>
      <c r="B2914" s="3">
        <v>-1990.0952319999999</v>
      </c>
      <c r="F2914" s="2">
        <v>-122.101367</v>
      </c>
      <c r="G2914" s="2">
        <v>36.674653999999997</v>
      </c>
      <c r="H2914" s="3">
        <v>56676.535731000004</v>
      </c>
      <c r="I2914" s="3">
        <v>273.56981200000001</v>
      </c>
      <c r="J2914">
        <v>4.2231999999999999E-2</v>
      </c>
      <c r="K2914" t="e">
        <f>VLOOKUP(A2914,Channel_xs_widths!$D$2:$E$279,2,FALSE)</f>
        <v>#N/A</v>
      </c>
      <c r="Q2914" s="5"/>
      <c r="R2914" s="3"/>
      <c r="U2914" s="16"/>
      <c r="V2914" s="2"/>
      <c r="W2914" s="5"/>
      <c r="AB2914" s="3"/>
      <c r="AC2914" s="2"/>
      <c r="AD2914" s="2"/>
    </row>
    <row r="2915" spans="1:30">
      <c r="A2915" s="5">
        <v>56623.632599999997</v>
      </c>
      <c r="B2915" s="3">
        <v>-1991.404358</v>
      </c>
      <c r="F2915" s="2">
        <v>-122.10170100000001</v>
      </c>
      <c r="G2915" s="2">
        <v>36.674672999999999</v>
      </c>
      <c r="H2915" s="3">
        <v>56706.480903000003</v>
      </c>
      <c r="I2915" s="3">
        <v>273.57001300000002</v>
      </c>
      <c r="J2915">
        <v>4.1535000000000002E-2</v>
      </c>
      <c r="K2915" t="e">
        <f>VLOOKUP(A2915,Channel_xs_widths!$D$2:$E$279,2,FALSE)</f>
        <v>#N/A</v>
      </c>
      <c r="Q2915" s="5"/>
      <c r="R2915" s="3"/>
      <c r="U2915" s="16"/>
      <c r="V2915" s="2"/>
      <c r="W2915" s="5"/>
      <c r="AB2915" s="3"/>
      <c r="AC2915" s="2"/>
      <c r="AD2915" s="2"/>
    </row>
    <row r="2916" spans="1:30">
      <c r="A2916" s="5">
        <v>56653.549099999997</v>
      </c>
      <c r="B2916" s="3">
        <v>-1992.5803920000001</v>
      </c>
      <c r="F2916" s="2">
        <v>-122.102035</v>
      </c>
      <c r="G2916" s="2">
        <v>36.674692</v>
      </c>
      <c r="H2916" s="3">
        <v>56736.420543</v>
      </c>
      <c r="I2916" s="3">
        <v>273.57021300000002</v>
      </c>
      <c r="J2916">
        <v>4.1641999999999998E-2</v>
      </c>
      <c r="K2916" t="e">
        <f>VLOOKUP(A2916,Channel_xs_widths!$D$2:$E$279,2,FALSE)</f>
        <v>#N/A</v>
      </c>
      <c r="Q2916" s="5"/>
      <c r="R2916" s="3"/>
      <c r="U2916" s="16"/>
      <c r="V2916" s="2"/>
      <c r="W2916" s="5"/>
      <c r="AB2916" s="3"/>
      <c r="AC2916" s="2"/>
      <c r="AD2916" s="2"/>
    </row>
    <row r="2917" spans="1:30">
      <c r="A2917" s="5">
        <v>56683.465600000003</v>
      </c>
      <c r="B2917" s="3">
        <v>-1993.8959090000001</v>
      </c>
      <c r="F2917" s="2">
        <v>-122.102369</v>
      </c>
      <c r="G2917" s="2">
        <v>36.674712</v>
      </c>
      <c r="H2917" s="3">
        <v>56766.365978000002</v>
      </c>
      <c r="I2917" s="3">
        <v>273.57041299999997</v>
      </c>
      <c r="J2917">
        <v>4.1942E-2</v>
      </c>
      <c r="K2917" t="e">
        <f>VLOOKUP(A2917,Channel_xs_widths!$D$2:$E$279,2,FALSE)</f>
        <v>#N/A</v>
      </c>
      <c r="Q2917" s="5"/>
      <c r="R2917" s="3"/>
      <c r="U2917" s="16"/>
      <c r="V2917" s="2"/>
      <c r="W2917" s="5"/>
      <c r="AB2917" s="3"/>
      <c r="AC2917" s="2"/>
      <c r="AD2917" s="2"/>
    </row>
    <row r="2918" spans="1:30">
      <c r="A2918" s="5">
        <v>56693.4378</v>
      </c>
      <c r="B2918" s="3">
        <v>-1994.253418</v>
      </c>
      <c r="F2918" s="2">
        <v>-122.10248</v>
      </c>
      <c r="G2918" s="2">
        <v>36.674717999999999</v>
      </c>
      <c r="H2918" s="3">
        <v>56776.344556999997</v>
      </c>
      <c r="I2918" s="3">
        <v>273.57054699999998</v>
      </c>
      <c r="J2918">
        <v>3.2894E-2</v>
      </c>
      <c r="K2918" t="e">
        <f>VLOOKUP(A2918,Channel_xs_widths!$D$2:$E$279,2,FALSE)</f>
        <v>#N/A</v>
      </c>
      <c r="Q2918" s="5"/>
      <c r="R2918" s="3"/>
      <c r="U2918" s="16"/>
      <c r="V2918" s="2"/>
      <c r="W2918" s="5"/>
      <c r="AB2918" s="3"/>
      <c r="AC2918" s="2"/>
      <c r="AD2918" s="2"/>
    </row>
    <row r="2919" spans="1:30">
      <c r="A2919" s="5">
        <v>56715.702100000002</v>
      </c>
      <c r="B2919" s="3">
        <v>-1994.9562989999999</v>
      </c>
      <c r="F2919" s="2">
        <v>-122.10270300000001</v>
      </c>
      <c r="G2919" s="2">
        <v>36.674807999999999</v>
      </c>
      <c r="H2919" s="3">
        <v>56798.619890000002</v>
      </c>
      <c r="I2919" s="3">
        <v>296.14742799999999</v>
      </c>
      <c r="J2919">
        <v>2.8739000000000001E-2</v>
      </c>
      <c r="K2919" t="e">
        <f>VLOOKUP(A2919,Channel_xs_widths!$D$2:$E$279,2,FALSE)</f>
        <v>#N/A</v>
      </c>
      <c r="Q2919" s="5"/>
      <c r="R2919" s="3"/>
      <c r="U2919" s="16"/>
      <c r="V2919" s="2"/>
      <c r="W2919" s="5"/>
      <c r="AB2919" s="3"/>
      <c r="AC2919" s="2"/>
      <c r="AD2919" s="2"/>
    </row>
    <row r="2920" spans="1:30">
      <c r="A2920" s="5">
        <v>56749.098400000003</v>
      </c>
      <c r="B2920" s="3">
        <v>-1995.8530270000001</v>
      </c>
      <c r="F2920" s="2">
        <v>-122.103037</v>
      </c>
      <c r="G2920" s="2">
        <v>36.674944000000004</v>
      </c>
      <c r="H2920" s="3">
        <v>56832.028249000003</v>
      </c>
      <c r="I2920" s="3">
        <v>296.147626</v>
      </c>
      <c r="J2920">
        <v>2.6745000000000001E-2</v>
      </c>
      <c r="K2920" t="e">
        <f>VLOOKUP(A2920,Channel_xs_widths!$D$2:$E$279,2,FALSE)</f>
        <v>#N/A</v>
      </c>
      <c r="Q2920" s="5"/>
      <c r="R2920" s="3"/>
      <c r="U2920" s="16"/>
      <c r="V2920" s="2"/>
      <c r="W2920" s="5"/>
      <c r="AB2920" s="3"/>
      <c r="AC2920" s="2"/>
      <c r="AD2920" s="2"/>
    </row>
    <row r="2921" spans="1:30">
      <c r="A2921" s="5">
        <v>56782.494599999998</v>
      </c>
      <c r="B2921" s="3">
        <v>-1996.7426760000001</v>
      </c>
      <c r="F2921" s="2">
        <v>-122.103371</v>
      </c>
      <c r="G2921" s="2">
        <v>36.675078999999997</v>
      </c>
      <c r="H2921" s="3">
        <v>56865.436370000003</v>
      </c>
      <c r="I2921" s="3">
        <v>296.14786500000002</v>
      </c>
      <c r="J2921">
        <v>2.8209000000000001E-2</v>
      </c>
      <c r="K2921" t="e">
        <f>VLOOKUP(A2921,Channel_xs_widths!$D$2:$E$279,2,FALSE)</f>
        <v>#N/A</v>
      </c>
      <c r="Q2921" s="5"/>
      <c r="R2921" s="3"/>
      <c r="U2921" s="16"/>
      <c r="V2921" s="2"/>
      <c r="W2921" s="5"/>
      <c r="AB2921" s="3"/>
      <c r="AC2921" s="2"/>
      <c r="AD2921" s="2"/>
    </row>
    <row r="2922" spans="1:30">
      <c r="A2922" s="5">
        <v>56804.758800000003</v>
      </c>
      <c r="B2922" s="3">
        <v>-1997.4231769999999</v>
      </c>
      <c r="F2922" s="2">
        <v>-122.103593</v>
      </c>
      <c r="G2922" s="2">
        <v>36.675168999999997</v>
      </c>
      <c r="H2922" s="3">
        <v>56887.710922999999</v>
      </c>
      <c r="I2922" s="3">
        <v>296.14806399999998</v>
      </c>
      <c r="J2922">
        <v>2.9825999999999998E-2</v>
      </c>
      <c r="K2922" t="e">
        <f>VLOOKUP(A2922,Channel_xs_widths!$D$2:$E$279,2,FALSE)</f>
        <v>#N/A</v>
      </c>
      <c r="Q2922" s="5"/>
      <c r="R2922" s="3"/>
      <c r="U2922" s="16"/>
      <c r="V2922" s="2"/>
      <c r="W2922" s="5"/>
      <c r="AB2922" s="3"/>
      <c r="AC2922" s="2"/>
      <c r="AD2922" s="2"/>
    </row>
    <row r="2923" spans="1:30">
      <c r="A2923" s="5">
        <v>56815.014600000002</v>
      </c>
      <c r="B2923" s="3">
        <v>-1997.712616</v>
      </c>
      <c r="F2923" s="2">
        <v>-122.10370500000001</v>
      </c>
      <c r="G2923" s="2">
        <v>36.675145999999998</v>
      </c>
      <c r="H2923" s="3">
        <v>56897.970762999998</v>
      </c>
      <c r="I2923" s="3">
        <v>255.35858899999999</v>
      </c>
      <c r="J2923">
        <v>4.4865000000000002E-2</v>
      </c>
      <c r="K2923" t="e">
        <f>VLOOKUP(A2923,Channel_xs_widths!$D$2:$E$279,2,FALSE)</f>
        <v>#N/A</v>
      </c>
      <c r="Q2923" s="5"/>
      <c r="R2923" s="3"/>
      <c r="U2923" s="16"/>
      <c r="V2923" s="2"/>
      <c r="W2923" s="5"/>
      <c r="AB2923" s="3"/>
      <c r="AC2923" s="2"/>
      <c r="AD2923" s="2"/>
    </row>
    <row r="2924" spans="1:30">
      <c r="A2924" s="5">
        <v>56845.781799999997</v>
      </c>
      <c r="B2924" s="3">
        <v>-1999.263672</v>
      </c>
      <c r="F2924" s="2">
        <v>-122.104039</v>
      </c>
      <c r="G2924" s="2">
        <v>36.675078999999997</v>
      </c>
      <c r="H2924" s="3">
        <v>56928.777122</v>
      </c>
      <c r="I2924" s="3">
        <v>255.35873000000001</v>
      </c>
      <c r="J2924">
        <v>5.8546000000000001E-2</v>
      </c>
      <c r="K2924" t="e">
        <f>VLOOKUP(A2924,Channel_xs_widths!$D$2:$E$279,2,FALSE)</f>
        <v>#N/A</v>
      </c>
      <c r="Q2924" s="5"/>
      <c r="R2924" s="3"/>
      <c r="U2924" s="16"/>
      <c r="V2924" s="2"/>
      <c r="W2924" s="5"/>
      <c r="AB2924" s="3"/>
      <c r="AC2924" s="2"/>
      <c r="AD2924" s="2"/>
    </row>
    <row r="2925" spans="1:30">
      <c r="A2925" s="5">
        <v>56876.549200000001</v>
      </c>
      <c r="B2925" s="3">
        <v>-2001.315247</v>
      </c>
      <c r="F2925" s="2">
        <v>-122.104373</v>
      </c>
      <c r="G2925" s="2">
        <v>36.675010999999998</v>
      </c>
      <c r="H2925" s="3">
        <v>56959.612757000003</v>
      </c>
      <c r="I2925" s="3">
        <v>255.35894300000001</v>
      </c>
      <c r="J2925">
        <v>6.6389000000000004E-2</v>
      </c>
      <c r="K2925" t="e">
        <f>VLOOKUP(A2925,Channel_xs_widths!$D$2:$E$279,2,FALSE)</f>
        <v>#N/A</v>
      </c>
      <c r="Q2925" s="5"/>
      <c r="R2925" s="3"/>
      <c r="U2925" s="16"/>
      <c r="V2925" s="2"/>
      <c r="W2925" s="5"/>
      <c r="AB2925" s="3"/>
      <c r="AC2925" s="2"/>
      <c r="AD2925" s="2"/>
    </row>
    <row r="2926" spans="1:30">
      <c r="A2926" s="5">
        <v>56886.804900000003</v>
      </c>
      <c r="B2926" s="3">
        <v>-2001.9871419999999</v>
      </c>
      <c r="F2926" s="2">
        <v>-122.104484</v>
      </c>
      <c r="G2926" s="2">
        <v>36.674988999999997</v>
      </c>
      <c r="H2926" s="3">
        <v>56969.890518</v>
      </c>
      <c r="I2926" s="3">
        <v>255.359084</v>
      </c>
      <c r="J2926">
        <v>6.5515000000000004E-2</v>
      </c>
      <c r="K2926" t="e">
        <f>VLOOKUP(A2926,Channel_xs_widths!$D$2:$E$279,2,FALSE)</f>
        <v>#N/A</v>
      </c>
      <c r="Q2926" s="5"/>
      <c r="R2926" s="3"/>
      <c r="U2926" s="16"/>
      <c r="V2926" s="2"/>
      <c r="W2926" s="5"/>
      <c r="AB2926" s="3"/>
      <c r="AC2926" s="2"/>
      <c r="AD2926" s="2"/>
    </row>
    <row r="2927" spans="1:30">
      <c r="A2927" s="5">
        <v>56906.798199999997</v>
      </c>
      <c r="B2927" s="3">
        <v>-2003.2970210000001</v>
      </c>
      <c r="F2927" s="2">
        <v>-122.10470599999999</v>
      </c>
      <c r="G2927" s="2">
        <v>36.674970999999999</v>
      </c>
      <c r="H2927" s="3">
        <v>56989.926686999999</v>
      </c>
      <c r="I2927" s="3">
        <v>263.72522300000003</v>
      </c>
      <c r="J2927">
        <v>6.4124E-2</v>
      </c>
      <c r="K2927" t="e">
        <f>VLOOKUP(A2927,Channel_xs_widths!$D$2:$E$279,2,FALSE)</f>
        <v>#N/A</v>
      </c>
      <c r="Q2927" s="5"/>
      <c r="R2927" s="3"/>
      <c r="U2927" s="16"/>
      <c r="V2927" s="2"/>
      <c r="W2927" s="5"/>
      <c r="AB2927" s="3"/>
      <c r="AC2927" s="2"/>
      <c r="AD2927" s="2"/>
    </row>
    <row r="2928" spans="1:30">
      <c r="A2928" s="5">
        <v>56936.788200000003</v>
      </c>
      <c r="B2928" s="3">
        <v>-2005.1922609999999</v>
      </c>
      <c r="F2928" s="2">
        <v>-122.10504</v>
      </c>
      <c r="G2928" s="2">
        <v>36.674944000000004</v>
      </c>
      <c r="H2928" s="3">
        <v>57019.976479999998</v>
      </c>
      <c r="I2928" s="3">
        <v>263.725391</v>
      </c>
      <c r="J2928">
        <v>5.0020000000000002E-2</v>
      </c>
      <c r="K2928" t="e">
        <f>VLOOKUP(A2928,Channel_xs_widths!$D$2:$E$279,2,FALSE)</f>
        <v>#N/A</v>
      </c>
      <c r="Q2928" s="5"/>
      <c r="R2928" s="3"/>
      <c r="U2928" s="16"/>
      <c r="V2928" s="2"/>
      <c r="W2928" s="5"/>
      <c r="AB2928" s="3"/>
      <c r="AC2928" s="2"/>
      <c r="AD2928" s="2"/>
    </row>
    <row r="2929" spans="1:30">
      <c r="A2929" s="5">
        <v>56966.778200000001</v>
      </c>
      <c r="B2929" s="3">
        <v>-2006.297241</v>
      </c>
      <c r="F2929" s="2">
        <v>-122.105374</v>
      </c>
      <c r="G2929" s="2">
        <v>36.674917000000001</v>
      </c>
      <c r="H2929" s="3">
        <v>57049.986806000001</v>
      </c>
      <c r="I2929" s="3">
        <v>263.725593</v>
      </c>
      <c r="J2929">
        <v>3.1022000000000001E-2</v>
      </c>
      <c r="K2929" t="e">
        <f>VLOOKUP(A2929,Channel_xs_widths!$D$2:$E$279,2,FALSE)</f>
        <v>#N/A</v>
      </c>
      <c r="Q2929" s="5"/>
      <c r="R2929" s="3"/>
      <c r="U2929" s="16"/>
      <c r="V2929" s="2"/>
      <c r="W2929" s="5"/>
      <c r="AB2929" s="3"/>
      <c r="AC2929" s="2"/>
      <c r="AD2929" s="2"/>
    </row>
    <row r="2930" spans="1:30">
      <c r="A2930" s="5">
        <v>56986.771500000003</v>
      </c>
      <c r="B2930" s="3">
        <v>-2006.742839</v>
      </c>
      <c r="F2930" s="2">
        <v>-122.105597</v>
      </c>
      <c r="G2930" s="2">
        <v>36.674897999999999</v>
      </c>
      <c r="H2930" s="3">
        <v>57069.985093000003</v>
      </c>
      <c r="I2930" s="3">
        <v>263.72576099999998</v>
      </c>
      <c r="J2930">
        <v>2.3271E-2</v>
      </c>
      <c r="K2930" t="e">
        <f>VLOOKUP(A2930,Channel_xs_widths!$D$2:$E$279,2,FALSE)</f>
        <v>#N/A</v>
      </c>
      <c r="Q2930" s="5"/>
      <c r="R2930" s="3"/>
      <c r="U2930" s="16"/>
      <c r="V2930" s="2"/>
      <c r="W2930" s="5"/>
      <c r="AB2930" s="3"/>
      <c r="AC2930" s="2"/>
      <c r="AD2930" s="2"/>
    </row>
    <row r="2931" spans="1:30">
      <c r="A2931" s="5">
        <v>56996.718000000001</v>
      </c>
      <c r="B2931" s="3">
        <v>-2006.993978</v>
      </c>
      <c r="F2931" s="2">
        <v>-122.10570800000001</v>
      </c>
      <c r="G2931" s="2">
        <v>36.674897999999999</v>
      </c>
      <c r="H2931" s="3">
        <v>57079.934802000003</v>
      </c>
      <c r="I2931" s="3">
        <v>269.465801</v>
      </c>
      <c r="J2931">
        <v>3.2679E-2</v>
      </c>
      <c r="K2931" t="e">
        <f>VLOOKUP(A2931,Channel_xs_widths!$D$2:$E$279,2,FALSE)</f>
        <v>#N/A</v>
      </c>
      <c r="Q2931" s="5"/>
      <c r="R2931" s="3"/>
      <c r="U2931" s="16"/>
      <c r="V2931" s="2"/>
      <c r="W2931" s="5"/>
      <c r="AB2931" s="3"/>
      <c r="AC2931" s="2"/>
      <c r="AD2931" s="2"/>
    </row>
    <row r="2932" spans="1:30">
      <c r="A2932" s="5">
        <v>57026.557699999998</v>
      </c>
      <c r="B2932" s="3">
        <v>-2008.043009</v>
      </c>
      <c r="F2932" s="2">
        <v>-122.106042</v>
      </c>
      <c r="G2932" s="2">
        <v>36.674897999999999</v>
      </c>
      <c r="H2932" s="3">
        <v>57109.792852999999</v>
      </c>
      <c r="I2932" s="3">
        <v>269.465934</v>
      </c>
      <c r="J2932">
        <v>4.0453000000000003E-2</v>
      </c>
      <c r="K2932" t="e">
        <f>VLOOKUP(A2932,Channel_xs_widths!$D$2:$E$279,2,FALSE)</f>
        <v>#N/A</v>
      </c>
      <c r="Q2932" s="5"/>
      <c r="R2932" s="3"/>
      <c r="U2932" s="16"/>
      <c r="V2932" s="2"/>
      <c r="W2932" s="5"/>
      <c r="AB2932" s="3"/>
      <c r="AC2932" s="2"/>
      <c r="AD2932" s="2"/>
    </row>
    <row r="2933" spans="1:30">
      <c r="A2933" s="5">
        <v>57056.397299999997</v>
      </c>
      <c r="B2933" s="3">
        <v>-2009.408203</v>
      </c>
      <c r="F2933" s="2">
        <v>-122.106376</v>
      </c>
      <c r="G2933" s="2">
        <v>36.674897999999999</v>
      </c>
      <c r="H2933" s="3">
        <v>57139.663681999999</v>
      </c>
      <c r="I2933" s="3">
        <v>269.46613400000001</v>
      </c>
      <c r="J2933">
        <v>3.6991000000000003E-2</v>
      </c>
      <c r="K2933" t="e">
        <f>VLOOKUP(A2933,Channel_xs_widths!$D$2:$E$279,2,FALSE)</f>
        <v>#N/A</v>
      </c>
      <c r="Q2933" s="5"/>
      <c r="R2933" s="3"/>
      <c r="U2933" s="16"/>
      <c r="V2933" s="2"/>
      <c r="W2933" s="5"/>
      <c r="AB2933" s="3"/>
      <c r="AC2933" s="2"/>
      <c r="AD2933" s="2"/>
    </row>
    <row r="2934" spans="1:30">
      <c r="A2934" s="5">
        <v>57076.290399999998</v>
      </c>
      <c r="B2934" s="3">
        <v>-2009.88265</v>
      </c>
      <c r="F2934" s="2">
        <v>-122.106599</v>
      </c>
      <c r="G2934" s="2">
        <v>36.674897999999999</v>
      </c>
      <c r="H2934" s="3">
        <v>57159.562415</v>
      </c>
      <c r="I2934" s="3">
        <v>269.46629999999999</v>
      </c>
      <c r="J2934">
        <v>2.2641000000000001E-2</v>
      </c>
      <c r="K2934" t="e">
        <f>VLOOKUP(A2934,Channel_xs_widths!$D$2:$E$279,2,FALSE)</f>
        <v>#N/A</v>
      </c>
      <c r="Q2934" s="5"/>
      <c r="R2934" s="3"/>
      <c r="U2934" s="16"/>
      <c r="V2934" s="2"/>
      <c r="W2934" s="5"/>
      <c r="AB2934" s="3"/>
      <c r="AC2934" s="2"/>
      <c r="AD2934" s="2"/>
    </row>
    <row r="2935" spans="1:30">
      <c r="A2935" s="5">
        <v>57086.823799999998</v>
      </c>
      <c r="B2935" s="3">
        <v>-2010.0970870000001</v>
      </c>
      <c r="F2935" s="2">
        <v>-122.10663599999999</v>
      </c>
      <c r="G2935" s="2">
        <v>36.674807999999999</v>
      </c>
      <c r="H2935" s="3">
        <v>57170.097998999998</v>
      </c>
      <c r="I2935" s="3">
        <v>197.812825</v>
      </c>
      <c r="J2935">
        <v>1.1571E-2</v>
      </c>
      <c r="K2935" t="e">
        <f>VLOOKUP(A2935,Channel_xs_widths!$D$2:$E$279,2,FALSE)</f>
        <v>#N/A</v>
      </c>
      <c r="Q2935" s="5"/>
      <c r="R2935" s="3"/>
      <c r="U2935" s="16"/>
      <c r="V2935" s="2"/>
      <c r="W2935" s="5"/>
      <c r="AB2935" s="3"/>
      <c r="AC2935" s="2"/>
      <c r="AD2935" s="2"/>
    </row>
    <row r="2936" spans="1:30">
      <c r="A2936" s="5">
        <v>57107.890599999999</v>
      </c>
      <c r="B2936" s="3">
        <v>-2010.2482910000001</v>
      </c>
      <c r="F2936" s="2">
        <v>-122.10671000000001</v>
      </c>
      <c r="G2936" s="2">
        <v>36.674627999999998</v>
      </c>
      <c r="H2936" s="3">
        <v>57191.165347000002</v>
      </c>
      <c r="I2936" s="3">
        <v>197.81289100000001</v>
      </c>
      <c r="J2936">
        <v>6.1939999999999999E-3</v>
      </c>
      <c r="K2936" t="e">
        <f>VLOOKUP(A2936,Channel_xs_widths!$D$2:$E$279,2,FALSE)</f>
        <v>#N/A</v>
      </c>
      <c r="Q2936" s="5"/>
      <c r="R2936" s="3"/>
      <c r="U2936" s="16"/>
      <c r="V2936" s="2"/>
      <c r="W2936" s="5"/>
      <c r="AB2936" s="3"/>
      <c r="AC2936" s="2"/>
      <c r="AD2936" s="2"/>
    </row>
    <row r="2937" spans="1:30">
      <c r="A2937" s="5">
        <v>57118.423999999999</v>
      </c>
      <c r="B2937" s="3">
        <v>-2010.292833</v>
      </c>
      <c r="F2937" s="2">
        <v>-122.106747</v>
      </c>
      <c r="G2937" s="2">
        <v>36.674537999999998</v>
      </c>
      <c r="H2937" s="3">
        <v>57201.698844999999</v>
      </c>
      <c r="I2937" s="3">
        <v>197.81295600000001</v>
      </c>
      <c r="J2937">
        <v>1.6150999999999999E-2</v>
      </c>
      <c r="K2937" t="e">
        <f>VLOOKUP(A2937,Channel_xs_widths!$D$2:$E$279,2,FALSE)</f>
        <v>#N/A</v>
      </c>
      <c r="Q2937" s="5"/>
      <c r="R2937" s="3"/>
      <c r="U2937" s="16"/>
      <c r="V2937" s="2"/>
      <c r="W2937" s="5"/>
      <c r="AB2937" s="3"/>
      <c r="AC2937" s="2"/>
      <c r="AD2937" s="2"/>
    </row>
    <row r="2938" spans="1:30">
      <c r="A2938" s="5">
        <v>57150.0242</v>
      </c>
      <c r="B2938" s="3">
        <v>-2010.9288059999999</v>
      </c>
      <c r="F2938" s="2">
        <v>-122.106858</v>
      </c>
      <c r="G2938" s="2">
        <v>36.674267999999998</v>
      </c>
      <c r="H2938" s="3">
        <v>57233.305462999997</v>
      </c>
      <c r="I2938" s="3">
        <v>197.81304299999999</v>
      </c>
      <c r="J2938">
        <v>2.1690999999999998E-2</v>
      </c>
      <c r="K2938" t="e">
        <f>VLOOKUP(A2938,Channel_xs_widths!$D$2:$E$279,2,FALSE)</f>
        <v>#N/A</v>
      </c>
      <c r="Q2938" s="5"/>
      <c r="R2938" s="3"/>
      <c r="U2938" s="16"/>
      <c r="V2938" s="2"/>
      <c r="W2938" s="5"/>
      <c r="AB2938" s="3"/>
      <c r="AC2938" s="2"/>
      <c r="AD2938" s="2"/>
    </row>
    <row r="2939" spans="1:30">
      <c r="A2939" s="5">
        <v>57171.091</v>
      </c>
      <c r="B2939" s="3">
        <v>-2011.435221</v>
      </c>
      <c r="F2939" s="2">
        <v>-122.106933</v>
      </c>
      <c r="G2939" s="2">
        <v>36.674087</v>
      </c>
      <c r="H2939" s="3">
        <v>57254.378366999998</v>
      </c>
      <c r="I2939" s="3">
        <v>197.813152</v>
      </c>
      <c r="J2939">
        <v>2.3668999999999999E-2</v>
      </c>
      <c r="K2939" t="e">
        <f>VLOOKUP(A2939,Channel_xs_widths!$D$2:$E$279,2,FALSE)</f>
        <v>#N/A</v>
      </c>
      <c r="Q2939" s="5"/>
      <c r="R2939" s="3"/>
      <c r="U2939" s="16"/>
      <c r="V2939" s="2"/>
      <c r="W2939" s="5"/>
      <c r="AB2939" s="3"/>
      <c r="AC2939" s="2"/>
      <c r="AD2939" s="2"/>
    </row>
    <row r="2940" spans="1:30">
      <c r="A2940" s="5">
        <v>57182.864099999999</v>
      </c>
      <c r="B2940" s="3">
        <v>-2011.7061000000001</v>
      </c>
      <c r="F2940" s="2">
        <v>-122.10700199999999</v>
      </c>
      <c r="G2940" s="2">
        <v>36.673997</v>
      </c>
      <c r="H2940" s="3">
        <v>57266.154614999999</v>
      </c>
      <c r="I2940" s="3">
        <v>211.33954399999999</v>
      </c>
      <c r="J2940">
        <v>2.5610999999999998E-2</v>
      </c>
      <c r="K2940" t="e">
        <f>VLOOKUP(A2940,Channel_xs_widths!$D$2:$E$279,2,FALSE)</f>
        <v>#N/A</v>
      </c>
      <c r="Q2940" s="5"/>
      <c r="R2940" s="3"/>
      <c r="U2940" s="16"/>
      <c r="V2940" s="2"/>
      <c r="W2940" s="5"/>
      <c r="AB2940" s="3"/>
      <c r="AC2940" s="2"/>
      <c r="AD2940" s="2"/>
    </row>
    <row r="2941" spans="1:30">
      <c r="A2941" s="5">
        <v>57189.928</v>
      </c>
      <c r="B2941" s="3">
        <v>-2011.917651</v>
      </c>
      <c r="F2941" s="2">
        <v>-122.107044</v>
      </c>
      <c r="G2941" s="2">
        <v>36.673943000000001</v>
      </c>
      <c r="H2941" s="3">
        <v>57273.221663999997</v>
      </c>
      <c r="I2941" s="3">
        <v>211.33960200000001</v>
      </c>
      <c r="J2941">
        <v>3.0988999999999999E-2</v>
      </c>
      <c r="K2941" t="e">
        <f>VLOOKUP(A2941,Channel_xs_widths!$D$2:$E$279,2,FALSE)</f>
        <v>#N/A</v>
      </c>
      <c r="Q2941" s="5"/>
      <c r="R2941" s="3"/>
      <c r="U2941" s="16"/>
      <c r="V2941" s="2"/>
      <c r="W2941" s="5"/>
      <c r="AB2941" s="3"/>
      <c r="AC2941" s="2"/>
      <c r="AD2941" s="2"/>
    </row>
    <row r="2942" spans="1:30">
      <c r="A2942" s="5">
        <v>57218.183599999997</v>
      </c>
      <c r="B2942" s="3">
        <v>-2012.800598</v>
      </c>
      <c r="F2942" s="2">
        <v>-122.10721100000001</v>
      </c>
      <c r="G2942" s="2">
        <v>36.673727</v>
      </c>
      <c r="H2942" s="3">
        <v>57301.490995</v>
      </c>
      <c r="I2942" s="3">
        <v>211.33971199999999</v>
      </c>
      <c r="J2942">
        <v>4.9452000000000003E-2</v>
      </c>
      <c r="K2942" t="e">
        <f>VLOOKUP(A2942,Channel_xs_widths!$D$2:$E$279,2,FALSE)</f>
        <v>#N/A</v>
      </c>
      <c r="Q2942" s="5"/>
      <c r="R2942" s="3"/>
      <c r="U2942" s="16"/>
      <c r="V2942" s="2"/>
      <c r="W2942" s="5"/>
      <c r="AB2942" s="3"/>
      <c r="AC2942" s="2"/>
      <c r="AD2942" s="2"/>
    </row>
    <row r="2943" spans="1:30">
      <c r="A2943" s="5">
        <v>57246.439100000003</v>
      </c>
      <c r="B2943" s="3">
        <v>-2014.712256</v>
      </c>
      <c r="F2943" s="2">
        <v>-122.107378</v>
      </c>
      <c r="G2943" s="2">
        <v>36.673510999999998</v>
      </c>
      <c r="H2943" s="3">
        <v>57329.811148000001</v>
      </c>
      <c r="I2943" s="3">
        <v>211.339887</v>
      </c>
      <c r="J2943">
        <v>7.1123000000000006E-2</v>
      </c>
      <c r="K2943" t="e">
        <f>VLOOKUP(A2943,Channel_xs_widths!$D$2:$E$279,2,FALSE)</f>
        <v>#N/A</v>
      </c>
      <c r="Q2943" s="5"/>
      <c r="R2943" s="3"/>
      <c r="U2943" s="16"/>
      <c r="V2943" s="2"/>
      <c r="W2943" s="5"/>
      <c r="AB2943" s="3"/>
      <c r="AC2943" s="2"/>
      <c r="AD2943" s="2"/>
    </row>
    <row r="2944" spans="1:30">
      <c r="A2944" s="5">
        <v>57253.502999999997</v>
      </c>
      <c r="B2944" s="3">
        <v>-2015.3126219999999</v>
      </c>
      <c r="F2944" s="2">
        <v>-122.10742</v>
      </c>
      <c r="G2944" s="2">
        <v>36.673456999999999</v>
      </c>
      <c r="H2944" s="3">
        <v>57336.900507999999</v>
      </c>
      <c r="I2944" s="3">
        <v>211.33999700000001</v>
      </c>
      <c r="J2944">
        <v>8.4294999999999995E-2</v>
      </c>
      <c r="K2944" t="e">
        <f>VLOOKUP(A2944,Channel_xs_widths!$D$2:$E$279,2,FALSE)</f>
        <v>#N/A</v>
      </c>
      <c r="Q2944" s="5"/>
      <c r="R2944" s="3"/>
      <c r="U2944" s="16"/>
      <c r="V2944" s="2"/>
      <c r="W2944" s="5"/>
      <c r="AB2944" s="3"/>
      <c r="AC2944" s="2"/>
      <c r="AD2944" s="2"/>
    </row>
    <row r="2945" spans="1:30">
      <c r="A2945" s="5">
        <v>57265.2762</v>
      </c>
      <c r="B2945" s="3">
        <v>-2016.3001300000001</v>
      </c>
      <c r="F2945" s="2">
        <v>-122.107489</v>
      </c>
      <c r="G2945" s="2">
        <v>36.673366000000001</v>
      </c>
      <c r="H2945" s="3">
        <v>57348.715007999999</v>
      </c>
      <c r="I2945" s="3">
        <v>211.34005500000001</v>
      </c>
      <c r="J2945">
        <v>8.5703000000000001E-2</v>
      </c>
      <c r="K2945" t="e">
        <f>VLOOKUP(A2945,Channel_xs_widths!$D$2:$E$279,2,FALSE)</f>
        <v>#N/A</v>
      </c>
      <c r="Q2945" s="5"/>
      <c r="R2945" s="3"/>
      <c r="U2945" s="16"/>
      <c r="V2945" s="2"/>
      <c r="W2945" s="5"/>
      <c r="AB2945" s="3"/>
      <c r="AC2945" s="2"/>
      <c r="AD2945" s="2"/>
    </row>
    <row r="2946" spans="1:30">
      <c r="A2946" s="5">
        <v>57288.217600000004</v>
      </c>
      <c r="B2946" s="3">
        <v>-2018.2877719999999</v>
      </c>
      <c r="F2946" s="2">
        <v>-122.10771200000001</v>
      </c>
      <c r="G2946" s="2">
        <v>36.673262999999999</v>
      </c>
      <c r="H2946" s="3">
        <v>57371.742404999997</v>
      </c>
      <c r="I2946" s="3">
        <v>239.59509399999999</v>
      </c>
      <c r="J2946">
        <v>8.7549000000000002E-2</v>
      </c>
      <c r="K2946" t="e">
        <f>VLOOKUP(A2946,Channel_xs_widths!$D$2:$E$279,2,FALSE)</f>
        <v>#N/A</v>
      </c>
      <c r="Q2946" s="5"/>
      <c r="R2946" s="3"/>
      <c r="U2946" s="16"/>
      <c r="V2946" s="2"/>
      <c r="W2946" s="5"/>
      <c r="AB2946" s="3"/>
      <c r="AC2946" s="2"/>
      <c r="AD2946" s="2"/>
    </row>
    <row r="2947" spans="1:30">
      <c r="A2947" s="5">
        <v>57305.423699999999</v>
      </c>
      <c r="B2947" s="3">
        <v>-2019.815002</v>
      </c>
      <c r="F2947" s="2">
        <v>-122.107879</v>
      </c>
      <c r="G2947" s="2">
        <v>36.673186000000001</v>
      </c>
      <c r="H2947" s="3">
        <v>57389.016155999998</v>
      </c>
      <c r="I2947" s="3">
        <v>239.59524099999999</v>
      </c>
      <c r="J2947">
        <v>7.8237000000000001E-2</v>
      </c>
      <c r="K2947" t="e">
        <f>VLOOKUP(A2947,Channel_xs_widths!$D$2:$E$279,2,FALSE)</f>
        <v>#N/A</v>
      </c>
      <c r="Q2947" s="5"/>
      <c r="R2947" s="3"/>
      <c r="U2947" s="16"/>
      <c r="V2947" s="2"/>
      <c r="W2947" s="5"/>
      <c r="AB2947" s="3"/>
      <c r="AC2947" s="2"/>
      <c r="AD2947" s="2"/>
    </row>
    <row r="2948" spans="1:30">
      <c r="A2948" s="5">
        <v>57322.629800000002</v>
      </c>
      <c r="B2948" s="3">
        <v>-2020.9800680000001</v>
      </c>
      <c r="F2948" s="2">
        <v>-122.108046</v>
      </c>
      <c r="G2948" s="2">
        <v>36.673108999999997</v>
      </c>
      <c r="H2948" s="3">
        <v>57406.261673000001</v>
      </c>
      <c r="I2948" s="3">
        <v>239.59536700000001</v>
      </c>
      <c r="J2948">
        <v>5.8486000000000003E-2</v>
      </c>
      <c r="K2948" t="e">
        <f>VLOOKUP(A2948,Channel_xs_widths!$D$2:$E$279,2,FALSE)</f>
        <v>#N/A</v>
      </c>
      <c r="Q2948" s="5"/>
      <c r="R2948" s="3"/>
      <c r="U2948" s="16"/>
      <c r="V2948" s="2"/>
      <c r="W2948" s="5"/>
      <c r="AB2948" s="3"/>
      <c r="AC2948" s="2"/>
      <c r="AD2948" s="2"/>
    </row>
    <row r="2949" spans="1:30">
      <c r="A2949" s="5">
        <v>57345.571300000003</v>
      </c>
      <c r="B2949" s="3">
        <v>-2022.163086</v>
      </c>
      <c r="F2949" s="2">
        <v>-122.108268</v>
      </c>
      <c r="G2949" s="2">
        <v>36.673006000000001</v>
      </c>
      <c r="H2949" s="3">
        <v>57429.233663999999</v>
      </c>
      <c r="I2949" s="3">
        <v>239.59551300000001</v>
      </c>
      <c r="J2949">
        <v>5.3927000000000003E-2</v>
      </c>
      <c r="K2949" t="e">
        <f>VLOOKUP(A2949,Channel_xs_widths!$D$2:$E$279,2,FALSE)</f>
        <v>#N/A</v>
      </c>
      <c r="Q2949" s="5"/>
      <c r="R2949" s="3"/>
      <c r="U2949" s="16"/>
      <c r="V2949" s="2"/>
      <c r="W2949" s="5"/>
      <c r="AB2949" s="3"/>
      <c r="AC2949" s="2"/>
      <c r="AD2949" s="2"/>
    </row>
    <row r="2950" spans="1:30">
      <c r="A2950" s="5">
        <v>57359.674500000001</v>
      </c>
      <c r="B2950" s="3">
        <v>-2022.977783</v>
      </c>
      <c r="F2950" s="2">
        <v>-122.10838</v>
      </c>
      <c r="G2950" s="2">
        <v>36.672916000000001</v>
      </c>
      <c r="H2950" s="3">
        <v>57443.360307000003</v>
      </c>
      <c r="I2950" s="3">
        <v>224.320325</v>
      </c>
      <c r="J2950">
        <v>5.7766999999999999E-2</v>
      </c>
      <c r="K2950" t="e">
        <f>VLOOKUP(A2950,Channel_xs_widths!$D$2:$E$279,2,FALSE)</f>
        <v>#N/A</v>
      </c>
      <c r="Q2950" s="5"/>
      <c r="R2950" s="3"/>
      <c r="U2950" s="16"/>
      <c r="V2950" s="2"/>
      <c r="W2950" s="5"/>
      <c r="AB2950" s="3"/>
      <c r="AC2950" s="2"/>
      <c r="AD2950" s="2"/>
    </row>
    <row r="2951" spans="1:30">
      <c r="A2951" s="5">
        <v>57359.674500000001</v>
      </c>
      <c r="B2951" s="3">
        <v>-2022.977783</v>
      </c>
      <c r="F2951" s="2">
        <v>-122.10838</v>
      </c>
      <c r="G2951" s="2">
        <v>36.672916000000001</v>
      </c>
      <c r="H2951" s="3">
        <v>57443.360307000003</v>
      </c>
      <c r="I2951" s="3">
        <v>111.77381</v>
      </c>
      <c r="J2951">
        <v>5.3513999999999999E-2</v>
      </c>
      <c r="K2951" t="e">
        <f>VLOOKUP(A2951,Channel_xs_widths!$D$2:$E$279,2,FALSE)</f>
        <v>#N/A</v>
      </c>
      <c r="Q2951" s="5"/>
      <c r="R2951" s="3"/>
      <c r="U2951" s="16"/>
      <c r="V2951" s="2"/>
      <c r="W2951" s="5"/>
      <c r="AB2951" s="3"/>
      <c r="AC2951" s="2"/>
      <c r="AD2951" s="2"/>
    </row>
    <row r="2952" spans="1:30">
      <c r="A2952" s="5">
        <v>57401.983899999999</v>
      </c>
      <c r="B2952" s="3">
        <v>-2025.241943</v>
      </c>
      <c r="F2952" s="2">
        <v>-122.10871400000001</v>
      </c>
      <c r="G2952" s="2">
        <v>36.672645000000003</v>
      </c>
      <c r="H2952" s="3">
        <v>57485.730284999998</v>
      </c>
      <c r="I2952" s="3">
        <v>224.320528</v>
      </c>
      <c r="J2952">
        <v>5.3513999999999999E-2</v>
      </c>
      <c r="K2952" t="e">
        <f>VLOOKUP(A2952,Channel_xs_widths!$D$2:$E$279,2,FALSE)</f>
        <v>#N/A</v>
      </c>
      <c r="Q2952" s="5"/>
      <c r="R2952" s="3"/>
      <c r="U2952" s="16"/>
      <c r="V2952" s="2"/>
      <c r="W2952" s="5"/>
      <c r="AB2952" s="3"/>
      <c r="AC2952" s="2"/>
      <c r="AD2952" s="2"/>
    </row>
    <row r="2953" spans="1:30">
      <c r="A2953" s="5">
        <v>57401.983899999999</v>
      </c>
      <c r="B2953" s="3">
        <v>-2025.241943</v>
      </c>
      <c r="F2953" s="2">
        <v>-122.10871400000001</v>
      </c>
      <c r="G2953" s="2">
        <v>36.672645000000003</v>
      </c>
      <c r="H2953" s="3">
        <v>57485.730284999998</v>
      </c>
      <c r="I2953" s="3">
        <v>180</v>
      </c>
      <c r="J2953">
        <v>3.1338999999999999E-2</v>
      </c>
      <c r="K2953" t="e">
        <f>VLOOKUP(A2953,Channel_xs_widths!$D$2:$E$279,2,FALSE)</f>
        <v>#N/A</v>
      </c>
      <c r="Q2953" s="5"/>
      <c r="R2953" s="3"/>
      <c r="U2953" s="16"/>
      <c r="V2953" s="2"/>
      <c r="W2953" s="5"/>
      <c r="AB2953" s="3"/>
      <c r="AC2953" s="2"/>
      <c r="AD2953" s="2"/>
    </row>
    <row r="2954" spans="1:30">
      <c r="A2954" s="5">
        <v>57416.087099999997</v>
      </c>
      <c r="B2954" s="3">
        <v>-2025.6839190000001</v>
      </c>
      <c r="F2954" s="2">
        <v>-122.108825</v>
      </c>
      <c r="G2954" s="2">
        <v>36.672555000000003</v>
      </c>
      <c r="H2954" s="3">
        <v>57499.840370999998</v>
      </c>
      <c r="I2954" s="3">
        <v>224.32073099999999</v>
      </c>
      <c r="J2954">
        <v>3.8190000000000002E-2</v>
      </c>
      <c r="K2954" t="e">
        <f>VLOOKUP(A2954,Channel_xs_widths!$D$2:$E$279,2,FALSE)</f>
        <v>#N/A</v>
      </c>
      <c r="Q2954" s="5"/>
      <c r="R2954" s="3"/>
      <c r="U2954" s="16"/>
      <c r="V2954" s="2"/>
      <c r="W2954" s="5"/>
      <c r="AB2954" s="3"/>
      <c r="AC2954" s="2"/>
      <c r="AD2954" s="2"/>
    </row>
    <row r="2955" spans="1:30">
      <c r="A2955" s="5">
        <v>57440.034200000002</v>
      </c>
      <c r="B2955" s="3">
        <v>-2026.695068</v>
      </c>
      <c r="F2955" s="2">
        <v>-122.109048</v>
      </c>
      <c r="G2955" s="2">
        <v>36.672435</v>
      </c>
      <c r="H2955" s="3">
        <v>57523.808837999997</v>
      </c>
      <c r="I2955" s="3">
        <v>235.64197200000001</v>
      </c>
      <c r="J2955">
        <v>4.1499000000000001E-2</v>
      </c>
      <c r="K2955" t="e">
        <f>VLOOKUP(A2955,Channel_xs_widths!$D$2:$E$279,2,FALSE)</f>
        <v>#N/A</v>
      </c>
      <c r="Q2955" s="5"/>
      <c r="R2955" s="3"/>
      <c r="U2955" s="16"/>
      <c r="V2955" s="2"/>
      <c r="W2955" s="5"/>
      <c r="AB2955" s="3"/>
      <c r="AC2955" s="2"/>
      <c r="AD2955" s="2"/>
    </row>
    <row r="2956" spans="1:30">
      <c r="A2956" s="5">
        <v>57452.007799999999</v>
      </c>
      <c r="B2956" s="3">
        <v>-2027.1746009999999</v>
      </c>
      <c r="F2956" s="2">
        <v>-122.10915900000001</v>
      </c>
      <c r="G2956" s="2">
        <v>36.672375000000002</v>
      </c>
      <c r="H2956" s="3">
        <v>57535.792009999997</v>
      </c>
      <c r="I2956" s="3">
        <v>235.64210399999999</v>
      </c>
      <c r="J2956">
        <v>4.4014999999999999E-2</v>
      </c>
      <c r="K2956" t="e">
        <f>VLOOKUP(A2956,Channel_xs_widths!$D$2:$E$279,2,FALSE)</f>
        <v>#N/A</v>
      </c>
      <c r="Q2956" s="5"/>
      <c r="R2956" s="3"/>
      <c r="U2956" s="16"/>
      <c r="V2956" s="2"/>
      <c r="W2956" s="5"/>
      <c r="AB2956" s="3"/>
      <c r="AC2956" s="2"/>
      <c r="AD2956" s="2"/>
    </row>
    <row r="2957" spans="1:30">
      <c r="A2957" s="5">
        <v>57475.954899999997</v>
      </c>
      <c r="B2957" s="3">
        <v>-2028.2761370000001</v>
      </c>
      <c r="F2957" s="2">
        <v>-122.109381</v>
      </c>
      <c r="G2957" s="2">
        <v>36.672255</v>
      </c>
      <c r="H2957" s="3">
        <v>57559.764496000003</v>
      </c>
      <c r="I2957" s="3">
        <v>235.642236</v>
      </c>
      <c r="J2957">
        <v>5.0297000000000001E-2</v>
      </c>
      <c r="K2957" t="e">
        <f>VLOOKUP(A2957,Channel_xs_widths!$D$2:$E$279,2,FALSE)</f>
        <v>#N/A</v>
      </c>
      <c r="Q2957" s="5"/>
      <c r="R2957" s="3"/>
      <c r="U2957" s="16"/>
      <c r="V2957" s="2"/>
      <c r="W2957" s="5"/>
      <c r="AB2957" s="3"/>
      <c r="AC2957" s="2"/>
      <c r="AD2957" s="2"/>
    </row>
    <row r="2958" spans="1:30">
      <c r="A2958" s="5">
        <v>57505.888899999998</v>
      </c>
      <c r="B2958" s="3">
        <v>-2029.8846840000001</v>
      </c>
      <c r="F2958" s="2">
        <v>-122.10966000000001</v>
      </c>
      <c r="G2958" s="2">
        <v>36.672105000000002</v>
      </c>
      <c r="H2958" s="3">
        <v>57589.741675999998</v>
      </c>
      <c r="I2958" s="3">
        <v>235.64243400000001</v>
      </c>
      <c r="J2958">
        <v>5.5201E-2</v>
      </c>
      <c r="K2958" t="e">
        <f>VLOOKUP(A2958,Channel_xs_widths!$D$2:$E$279,2,FALSE)</f>
        <v>#N/A</v>
      </c>
      <c r="Q2958" s="5"/>
      <c r="R2958" s="3"/>
      <c r="U2958" s="16"/>
      <c r="V2958" s="2"/>
      <c r="W2958" s="5"/>
      <c r="AB2958" s="3"/>
      <c r="AC2958" s="2"/>
      <c r="AD2958" s="2"/>
    </row>
    <row r="2959" spans="1:30">
      <c r="A2959" s="5">
        <v>57511.875699999997</v>
      </c>
      <c r="B2959" s="3">
        <v>-2030.2589929999999</v>
      </c>
      <c r="F2959" s="2">
        <v>-122.10971499999999</v>
      </c>
      <c r="G2959" s="2">
        <v>36.672075</v>
      </c>
      <c r="H2959" s="3">
        <v>57595.740167999997</v>
      </c>
      <c r="I2959" s="3">
        <v>235.64256599999999</v>
      </c>
      <c r="J2959">
        <v>5.5800000000000002E-2</v>
      </c>
      <c r="K2959" t="e">
        <f>VLOOKUP(A2959,Channel_xs_widths!$D$2:$E$279,2,FALSE)</f>
        <v>#N/A</v>
      </c>
      <c r="Q2959" s="5"/>
      <c r="R2959" s="3"/>
      <c r="U2959" s="16"/>
      <c r="V2959" s="2"/>
      <c r="W2959" s="5"/>
      <c r="AB2959" s="3"/>
      <c r="AC2959" s="2"/>
      <c r="AD2959" s="2"/>
    </row>
    <row r="2960" spans="1:30">
      <c r="A2960" s="5">
        <v>57523.849399999999</v>
      </c>
      <c r="B2960" s="3">
        <v>-2030.886882</v>
      </c>
      <c r="F2960" s="2">
        <v>-122.109827</v>
      </c>
      <c r="G2960" s="2">
        <v>36.672015000000002</v>
      </c>
      <c r="H2960" s="3">
        <v>57607.730231000001</v>
      </c>
      <c r="I2960" s="3">
        <v>235.64263299999999</v>
      </c>
      <c r="J2960">
        <v>6.5083000000000002E-2</v>
      </c>
      <c r="K2960" t="e">
        <f>VLOOKUP(A2960,Channel_xs_widths!$D$2:$E$279,2,FALSE)</f>
        <v>#N/A</v>
      </c>
      <c r="Q2960" s="5"/>
      <c r="R2960" s="3"/>
      <c r="U2960" s="16"/>
      <c r="V2960" s="2"/>
      <c r="W2960" s="5"/>
      <c r="AB2960" s="3"/>
      <c r="AC2960" s="2"/>
      <c r="AD2960" s="2"/>
    </row>
    <row r="2961" spans="1:30">
      <c r="A2961" s="5">
        <v>57552.055800000002</v>
      </c>
      <c r="B2961" s="3">
        <v>-2032.8740230000001</v>
      </c>
      <c r="F2961" s="2">
        <v>-122.110049</v>
      </c>
      <c r="G2961" s="2">
        <v>36.671833999999997</v>
      </c>
      <c r="H2961" s="3">
        <v>57636.006580000001</v>
      </c>
      <c r="I2961" s="3">
        <v>224.32169099999999</v>
      </c>
      <c r="J2961">
        <v>7.0449999999999999E-2</v>
      </c>
      <c r="K2961" t="e">
        <f>VLOOKUP(A2961,Channel_xs_widths!$D$2:$E$279,2,FALSE)</f>
        <v>#N/A</v>
      </c>
      <c r="Q2961" s="5"/>
      <c r="R2961" s="3"/>
      <c r="U2961" s="16"/>
      <c r="V2961" s="2"/>
      <c r="W2961" s="5"/>
      <c r="AB2961" s="3"/>
      <c r="AC2961" s="2"/>
      <c r="AD2961" s="2"/>
    </row>
    <row r="2962" spans="1:30">
      <c r="A2962" s="5">
        <v>57552.055800000002</v>
      </c>
      <c r="B2962" s="3">
        <v>-2032.8740230000001</v>
      </c>
      <c r="F2962" s="2">
        <v>-122.110049</v>
      </c>
      <c r="G2962" s="2">
        <v>36.671833999999997</v>
      </c>
      <c r="H2962" s="3">
        <v>57636.006580000001</v>
      </c>
      <c r="I2962" s="3">
        <v>172.82567599999999</v>
      </c>
      <c r="J2962">
        <v>4.7195000000000001E-2</v>
      </c>
      <c r="K2962" t="e">
        <f>VLOOKUP(A2962,Channel_xs_widths!$D$2:$E$279,2,FALSE)</f>
        <v>#N/A</v>
      </c>
      <c r="Q2962" s="5"/>
      <c r="R2962" s="3"/>
      <c r="U2962" s="16"/>
      <c r="V2962" s="2"/>
      <c r="W2962" s="5"/>
      <c r="AB2962" s="3"/>
      <c r="AC2962" s="2"/>
      <c r="AD2962" s="2"/>
    </row>
    <row r="2963" spans="1:30">
      <c r="A2963" s="5">
        <v>57594.3655</v>
      </c>
      <c r="B2963" s="3">
        <v>-2034.87085</v>
      </c>
      <c r="F2963" s="2">
        <v>-122.110383</v>
      </c>
      <c r="G2963" s="2">
        <v>36.671563999999996</v>
      </c>
      <c r="H2963" s="3">
        <v>57678.363391999999</v>
      </c>
      <c r="I2963" s="3">
        <v>224.321945</v>
      </c>
      <c r="J2963">
        <v>4.7195000000000001E-2</v>
      </c>
      <c r="K2963" t="e">
        <f>VLOOKUP(A2963,Channel_xs_widths!$D$2:$E$279,2,FALSE)</f>
        <v>#N/A</v>
      </c>
      <c r="Q2963" s="5"/>
      <c r="R2963" s="3"/>
      <c r="U2963" s="16"/>
      <c r="V2963" s="2"/>
      <c r="W2963" s="5"/>
      <c r="AB2963" s="3"/>
      <c r="AC2963" s="2"/>
      <c r="AD2963" s="2"/>
    </row>
    <row r="2964" spans="1:30">
      <c r="A2964" s="5">
        <v>57594.3655</v>
      </c>
      <c r="B2964" s="3">
        <v>-2034.87085</v>
      </c>
      <c r="F2964" s="2">
        <v>-122.110383</v>
      </c>
      <c r="G2964" s="2">
        <v>36.671563999999996</v>
      </c>
      <c r="H2964" s="3">
        <v>57678.363391999999</v>
      </c>
      <c r="I2964" s="3">
        <v>180</v>
      </c>
      <c r="J2964">
        <v>3.3921E-2</v>
      </c>
      <c r="K2964" t="e">
        <f>VLOOKUP(A2964,Channel_xs_widths!$D$2:$E$279,2,FALSE)</f>
        <v>#N/A</v>
      </c>
      <c r="Q2964" s="5"/>
      <c r="R2964" s="3"/>
      <c r="U2964" s="16"/>
      <c r="V2964" s="2"/>
      <c r="W2964" s="5"/>
      <c r="AB2964" s="3"/>
      <c r="AC2964" s="2"/>
      <c r="AD2964" s="2"/>
    </row>
    <row r="2965" spans="1:30">
      <c r="A2965" s="5">
        <v>57622.572</v>
      </c>
      <c r="B2965" s="3">
        <v>-2035.8276370000001</v>
      </c>
      <c r="F2965" s="2">
        <v>-122.110606</v>
      </c>
      <c r="G2965" s="2">
        <v>36.671384000000003</v>
      </c>
      <c r="H2965" s="3">
        <v>57706.586132999997</v>
      </c>
      <c r="I2965" s="3">
        <v>224.32219900000001</v>
      </c>
      <c r="J2965">
        <v>3.6763999999999998E-2</v>
      </c>
      <c r="K2965" t="e">
        <f>VLOOKUP(A2965,Channel_xs_widths!$D$2:$E$279,2,FALSE)</f>
        <v>#N/A</v>
      </c>
      <c r="Q2965" s="5"/>
      <c r="R2965" s="3"/>
      <c r="U2965" s="16"/>
      <c r="V2965" s="2"/>
      <c r="W2965" s="5"/>
      <c r="AB2965" s="3"/>
      <c r="AC2965" s="2"/>
      <c r="AD2965" s="2"/>
    </row>
    <row r="2966" spans="1:30">
      <c r="A2966" s="5">
        <v>57633.544800000003</v>
      </c>
      <c r="B2966" s="3">
        <v>-2036.311246</v>
      </c>
      <c r="F2966" s="2">
        <v>-122.11065600000001</v>
      </c>
      <c r="G2966" s="2">
        <v>36.671294000000003</v>
      </c>
      <c r="H2966" s="3">
        <v>57717.569583999997</v>
      </c>
      <c r="I2966" s="3">
        <v>203.802593</v>
      </c>
      <c r="J2966">
        <v>4.6006999999999999E-2</v>
      </c>
      <c r="K2966" t="e">
        <f>VLOOKUP(A2966,Channel_xs_widths!$D$2:$E$279,2,FALSE)</f>
        <v>#N/A</v>
      </c>
      <c r="Q2966" s="5"/>
      <c r="R2966" s="3"/>
      <c r="U2966" s="16"/>
      <c r="V2966" s="2"/>
      <c r="W2966" s="5"/>
      <c r="AB2966" s="3"/>
      <c r="AC2966" s="2"/>
      <c r="AD2966" s="2"/>
    </row>
    <row r="2967" spans="1:30">
      <c r="A2967" s="5">
        <v>57646.712200000002</v>
      </c>
      <c r="B2967" s="3">
        <v>-2036.938257</v>
      </c>
      <c r="F2967" s="2">
        <v>-122.11071699999999</v>
      </c>
      <c r="G2967" s="2">
        <v>36.671185000000001</v>
      </c>
      <c r="H2967" s="3">
        <v>57730.751866999999</v>
      </c>
      <c r="I2967" s="3">
        <v>203.80265499999999</v>
      </c>
      <c r="J2967">
        <v>4.5142000000000002E-2</v>
      </c>
      <c r="K2967" t="e">
        <f>VLOOKUP(A2967,Channel_xs_widths!$D$2:$E$279,2,FALSE)</f>
        <v>#N/A</v>
      </c>
      <c r="Q2967" s="5"/>
      <c r="R2967" s="3"/>
      <c r="U2967" s="16"/>
      <c r="V2967" s="2"/>
      <c r="W2967" s="5"/>
      <c r="AB2967" s="3"/>
      <c r="AC2967" s="2"/>
      <c r="AD2967" s="2"/>
    </row>
    <row r="2968" spans="1:30">
      <c r="A2968" s="5">
        <v>57666.463199999998</v>
      </c>
      <c r="B2968" s="3">
        <v>-2037.797241</v>
      </c>
      <c r="F2968" s="2">
        <v>-122.11080800000001</v>
      </c>
      <c r="G2968" s="2">
        <v>36.671022999999998</v>
      </c>
      <c r="H2968" s="3">
        <v>57750.521585000002</v>
      </c>
      <c r="I2968" s="3">
        <v>203.80274</v>
      </c>
      <c r="J2968">
        <v>4.0189999999999997E-2</v>
      </c>
      <c r="K2968" t="e">
        <f>VLOOKUP(A2968,Channel_xs_widths!$D$2:$E$279,2,FALSE)</f>
        <v>#N/A</v>
      </c>
      <c r="Q2968" s="5"/>
      <c r="R2968" s="3"/>
      <c r="U2968" s="16"/>
      <c r="V2968" s="2"/>
      <c r="W2968" s="5"/>
      <c r="AB2968" s="3"/>
      <c r="AC2968" s="2"/>
      <c r="AD2968" s="2"/>
    </row>
    <row r="2969" spans="1:30">
      <c r="A2969" s="5">
        <v>57699.381699999998</v>
      </c>
      <c r="B2969" s="3">
        <v>-2039.0550430000001</v>
      </c>
      <c r="F2969" s="2">
        <v>-122.11096000000001</v>
      </c>
      <c r="G2969" s="2">
        <v>36.670752999999998</v>
      </c>
      <c r="H2969" s="3">
        <v>57783.464033999997</v>
      </c>
      <c r="I2969" s="3">
        <v>203.802876</v>
      </c>
      <c r="J2969">
        <v>3.9137999999999999E-2</v>
      </c>
      <c r="K2969" t="e">
        <f>VLOOKUP(A2969,Channel_xs_widths!$D$2:$E$279,2,FALSE)</f>
        <v>#N/A</v>
      </c>
      <c r="Q2969" s="5"/>
      <c r="R2969" s="3"/>
      <c r="U2969" s="16"/>
      <c r="V2969" s="2"/>
      <c r="W2969" s="5"/>
      <c r="AB2969" s="3"/>
      <c r="AC2969" s="2"/>
      <c r="AD2969" s="2"/>
    </row>
    <row r="2970" spans="1:30">
      <c r="A2970" s="5">
        <v>57719.132700000002</v>
      </c>
      <c r="B2970" s="3">
        <v>-2039.858643</v>
      </c>
      <c r="F2970" s="2">
        <v>-122.111051</v>
      </c>
      <c r="G2970" s="2">
        <v>36.670591000000002</v>
      </c>
      <c r="H2970" s="3">
        <v>57803.231440000003</v>
      </c>
      <c r="I2970" s="3">
        <v>203.80301299999999</v>
      </c>
      <c r="J2970">
        <v>4.1929000000000001E-2</v>
      </c>
      <c r="K2970" t="e">
        <f>VLOOKUP(A2970,Channel_xs_widths!$D$2:$E$279,2,FALSE)</f>
        <v>#N/A</v>
      </c>
      <c r="Q2970" s="5"/>
      <c r="R2970" s="3"/>
      <c r="U2970" s="16"/>
      <c r="V2970" s="2"/>
      <c r="W2970" s="5"/>
      <c r="AB2970" s="3"/>
      <c r="AC2970" s="2"/>
      <c r="AD2970" s="2"/>
    </row>
    <row r="2971" spans="1:30">
      <c r="A2971" s="5">
        <v>57732.3001</v>
      </c>
      <c r="B2971" s="3">
        <v>-2040.435281</v>
      </c>
      <c r="F2971" s="2">
        <v>-122.11111200000001</v>
      </c>
      <c r="G2971" s="2">
        <v>36.670482</v>
      </c>
      <c r="H2971" s="3">
        <v>57816.411440999997</v>
      </c>
      <c r="I2971" s="3">
        <v>203.80309800000001</v>
      </c>
      <c r="J2971">
        <v>4.6066999999999997E-2</v>
      </c>
      <c r="K2971" t="e">
        <f>VLOOKUP(A2971,Channel_xs_widths!$D$2:$E$279,2,FALSE)</f>
        <v>#N/A</v>
      </c>
      <c r="Q2971" s="5"/>
      <c r="R2971" s="3"/>
      <c r="U2971" s="16"/>
      <c r="V2971" s="2"/>
      <c r="W2971" s="5"/>
      <c r="AB2971" s="3"/>
      <c r="AC2971" s="2"/>
      <c r="AD2971" s="2"/>
    </row>
    <row r="2972" spans="1:30">
      <c r="A2972" s="5">
        <v>57743.272900000004</v>
      </c>
      <c r="B2972" s="3">
        <v>-2040.970703</v>
      </c>
      <c r="F2972" s="2">
        <v>-122.11116199999999</v>
      </c>
      <c r="G2972" s="2">
        <v>36.670392</v>
      </c>
      <c r="H2972" s="3">
        <v>57827.397315000002</v>
      </c>
      <c r="I2972" s="3">
        <v>203.80315999999999</v>
      </c>
      <c r="J2972">
        <v>5.4967000000000002E-2</v>
      </c>
      <c r="K2972" t="e">
        <f>VLOOKUP(A2972,Channel_xs_widths!$D$2:$E$279,2,FALSE)</f>
        <v>#N/A</v>
      </c>
      <c r="Q2972" s="5"/>
      <c r="R2972" s="3"/>
      <c r="U2972" s="16"/>
      <c r="V2972" s="2"/>
      <c r="W2972" s="5"/>
      <c r="AB2972" s="3"/>
      <c r="AC2972" s="2"/>
      <c r="AD2972" s="2"/>
    </row>
    <row r="2973" spans="1:30">
      <c r="A2973" s="5">
        <v>57763.268900000003</v>
      </c>
      <c r="B2973" s="3">
        <v>-2042.1375330000001</v>
      </c>
      <c r="F2973" s="2">
        <v>-122.11116199999999</v>
      </c>
      <c r="G2973" s="2">
        <v>36.670211999999999</v>
      </c>
      <c r="H2973" s="3">
        <v>57847.427288999999</v>
      </c>
      <c r="I2973" s="3">
        <v>179.46915000000001</v>
      </c>
      <c r="J2973">
        <v>5.4156999999999997E-2</v>
      </c>
      <c r="K2973" t="e">
        <f>VLOOKUP(A2973,Channel_xs_widths!$D$2:$E$279,2,FALSE)</f>
        <v>#N/A</v>
      </c>
      <c r="Q2973" s="5"/>
      <c r="R2973" s="3"/>
      <c r="U2973" s="16"/>
      <c r="V2973" s="2"/>
      <c r="W2973" s="5"/>
      <c r="AB2973" s="3"/>
      <c r="AC2973" s="2"/>
      <c r="AD2973" s="2"/>
    </row>
    <row r="2974" spans="1:30">
      <c r="A2974" s="5">
        <v>57793.262799999997</v>
      </c>
      <c r="B2974" s="3">
        <v>-2043.6780189999999</v>
      </c>
      <c r="F2974" s="2">
        <v>-122.11116199999999</v>
      </c>
      <c r="G2974" s="2">
        <v>36.669941999999999</v>
      </c>
      <c r="H2974" s="3">
        <v>57877.460760000002</v>
      </c>
      <c r="I2974" s="3">
        <v>179.46915300000001</v>
      </c>
      <c r="J2974">
        <v>5.2455000000000002E-2</v>
      </c>
      <c r="K2974" t="e">
        <f>VLOOKUP(A2974,Channel_xs_widths!$D$2:$E$279,2,FALSE)</f>
        <v>#N/A</v>
      </c>
      <c r="Q2974" s="5"/>
      <c r="R2974" s="3"/>
      <c r="U2974" s="16"/>
      <c r="V2974" s="2"/>
      <c r="W2974" s="5"/>
      <c r="AB2974" s="3"/>
      <c r="AC2974" s="2"/>
      <c r="AD2974" s="2"/>
    </row>
    <row r="2975" spans="1:30">
      <c r="A2975" s="5">
        <v>57823.256800000003</v>
      </c>
      <c r="B2975" s="3">
        <v>-2045.2841800000001</v>
      </c>
      <c r="F2975" s="2">
        <v>-122.11116199999999</v>
      </c>
      <c r="G2975" s="2">
        <v>36.669671000000001</v>
      </c>
      <c r="H2975" s="3">
        <v>57907.497669999997</v>
      </c>
      <c r="I2975" s="3">
        <v>179.469156</v>
      </c>
      <c r="J2975">
        <v>5.8304000000000002E-2</v>
      </c>
      <c r="K2975" t="e">
        <f>VLOOKUP(A2975,Channel_xs_widths!$D$2:$E$279,2,FALSE)</f>
        <v>#N/A</v>
      </c>
      <c r="Q2975" s="5"/>
      <c r="R2975" s="3"/>
      <c r="U2975" s="16"/>
      <c r="V2975" s="2"/>
      <c r="W2975" s="5"/>
      <c r="AB2975" s="3"/>
      <c r="AC2975" s="2"/>
      <c r="AD2975" s="2"/>
    </row>
    <row r="2976" spans="1:30">
      <c r="A2976" s="5">
        <v>57853.250699999997</v>
      </c>
      <c r="B2976" s="3">
        <v>-2047.1755780000001</v>
      </c>
      <c r="F2976" s="2">
        <v>-122.11116199999999</v>
      </c>
      <c r="G2976" s="2">
        <v>36.669401000000001</v>
      </c>
      <c r="H2976" s="3">
        <v>57937.551181000003</v>
      </c>
      <c r="I2976" s="3">
        <v>179.46915999999999</v>
      </c>
      <c r="J2976">
        <v>6.4796000000000006E-2</v>
      </c>
      <c r="K2976" t="e">
        <f>VLOOKUP(A2976,Channel_xs_widths!$D$2:$E$279,2,FALSE)</f>
        <v>#N/A</v>
      </c>
      <c r="Q2976" s="5"/>
      <c r="R2976" s="3"/>
      <c r="U2976" s="16"/>
      <c r="V2976" s="2"/>
      <c r="W2976" s="5"/>
      <c r="AB2976" s="3"/>
      <c r="AC2976" s="2"/>
      <c r="AD2976" s="2"/>
    </row>
    <row r="2977" spans="1:30">
      <c r="A2977" s="5">
        <v>57863.248699999996</v>
      </c>
      <c r="B2977" s="3">
        <v>-2047.8754879999999</v>
      </c>
      <c r="F2977" s="2">
        <v>-122.11116199999999</v>
      </c>
      <c r="G2977" s="2">
        <v>36.669311</v>
      </c>
      <c r="H2977" s="3">
        <v>57947.573626999998</v>
      </c>
      <c r="I2977" s="3">
        <v>179.46916200000001</v>
      </c>
      <c r="J2977">
        <v>6.4307000000000003E-2</v>
      </c>
      <c r="K2977" t="e">
        <f>VLOOKUP(A2977,Channel_xs_widths!$D$2:$E$279,2,FALSE)</f>
        <v>#N/A</v>
      </c>
      <c r="Q2977" s="5"/>
      <c r="R2977" s="3"/>
      <c r="U2977" s="16"/>
      <c r="V2977" s="2"/>
      <c r="W2977" s="5"/>
      <c r="AB2977" s="3"/>
      <c r="AC2977" s="2"/>
      <c r="AD2977" s="2"/>
    </row>
    <row r="2978" spans="1:30">
      <c r="A2978" s="5">
        <v>57883.244599999998</v>
      </c>
      <c r="B2978" s="3">
        <v>-2049.1044109999998</v>
      </c>
      <c r="F2978" s="2">
        <v>-122.11116199999999</v>
      </c>
      <c r="G2978" s="2">
        <v>36.669131</v>
      </c>
      <c r="H2978" s="3">
        <v>57967.607311</v>
      </c>
      <c r="I2978" s="3">
        <v>179.46916300000001</v>
      </c>
      <c r="J2978">
        <v>6.1020999999999999E-2</v>
      </c>
      <c r="K2978" t="e">
        <f>VLOOKUP(A2978,Channel_xs_widths!$D$2:$E$279,2,FALSE)</f>
        <v>#N/A</v>
      </c>
      <c r="Q2978" s="5"/>
      <c r="R2978" s="3"/>
      <c r="U2978" s="16"/>
      <c r="V2978" s="2"/>
      <c r="W2978" s="5"/>
      <c r="AB2978" s="3"/>
      <c r="AC2978" s="2"/>
      <c r="AD2978" s="2"/>
    </row>
    <row r="2979" spans="1:30">
      <c r="A2979" s="5">
        <v>57913.238599999997</v>
      </c>
      <c r="B2979" s="3">
        <v>-2050.9259440000001</v>
      </c>
      <c r="F2979" s="2">
        <v>-122.11116199999999</v>
      </c>
      <c r="G2979" s="2">
        <v>36.668860000000002</v>
      </c>
      <c r="H2979" s="3">
        <v>57997.656502999998</v>
      </c>
      <c r="I2979" s="3">
        <v>179.469166</v>
      </c>
      <c r="J2979">
        <v>6.1748999999999998E-2</v>
      </c>
      <c r="K2979" t="e">
        <f>VLOOKUP(A2979,Channel_xs_widths!$D$2:$E$279,2,FALSE)</f>
        <v>#N/A</v>
      </c>
      <c r="Q2979" s="5"/>
      <c r="R2979" s="3"/>
      <c r="U2979" s="16"/>
      <c r="V2979" s="2"/>
      <c r="W2979" s="5"/>
      <c r="AB2979" s="3"/>
      <c r="AC2979" s="2"/>
      <c r="AD2979" s="2"/>
    </row>
    <row r="2980" spans="1:30">
      <c r="A2980" s="5">
        <v>57943.232499999998</v>
      </c>
      <c r="B2980" s="3">
        <v>-2052.8085940000001</v>
      </c>
      <c r="F2980" s="2">
        <v>-122.11116199999999</v>
      </c>
      <c r="G2980" s="2">
        <v>36.668590000000002</v>
      </c>
      <c r="H2980" s="3">
        <v>58027.709459999998</v>
      </c>
      <c r="I2980" s="3">
        <v>179.46916999999999</v>
      </c>
      <c r="J2980">
        <v>6.4255000000000007E-2</v>
      </c>
      <c r="K2980" t="e">
        <f>VLOOKUP(A2980,Channel_xs_widths!$D$2:$E$279,2,FALSE)</f>
        <v>#N/A</v>
      </c>
      <c r="Q2980" s="5"/>
      <c r="R2980" s="3"/>
      <c r="U2980" s="16"/>
      <c r="V2980" s="2"/>
      <c r="W2980" s="5"/>
      <c r="AB2980" s="3"/>
      <c r="AC2980" s="2"/>
      <c r="AD2980" s="2"/>
    </row>
    <row r="2981" spans="1:30">
      <c r="A2981" s="5">
        <v>57953.230499999998</v>
      </c>
      <c r="B2981" s="3">
        <v>-2053.4956050000001</v>
      </c>
      <c r="F2981" s="2">
        <v>-122.11116199999999</v>
      </c>
      <c r="G2981" s="2">
        <v>36.668500000000002</v>
      </c>
      <c r="H2981" s="3">
        <v>58037.731012999997</v>
      </c>
      <c r="I2981" s="3">
        <v>179.46917199999999</v>
      </c>
      <c r="J2981">
        <v>6.7244999999999999E-2</v>
      </c>
      <c r="K2981" t="e">
        <f>VLOOKUP(A2981,Channel_xs_widths!$D$2:$E$279,2,FALSE)</f>
        <v>#N/A</v>
      </c>
      <c r="Q2981" s="5"/>
      <c r="R2981" s="3"/>
      <c r="U2981" s="16"/>
      <c r="V2981" s="2"/>
      <c r="W2981" s="5"/>
      <c r="AB2981" s="3"/>
      <c r="AC2981" s="2"/>
      <c r="AD2981" s="2"/>
    </row>
    <row r="2982" spans="1:30">
      <c r="A2982" s="5">
        <v>57973.284899999999</v>
      </c>
      <c r="B2982" s="3">
        <v>-2054.8294770000002</v>
      </c>
      <c r="F2982" s="2">
        <v>-122.11117900000001</v>
      </c>
      <c r="G2982" s="2">
        <v>36.668318999999997</v>
      </c>
      <c r="H2982" s="3">
        <v>58057.829752999998</v>
      </c>
      <c r="I2982" s="3">
        <v>183.84570400000001</v>
      </c>
      <c r="J2982">
        <v>6.3091999999999995E-2</v>
      </c>
      <c r="K2982" t="e">
        <f>VLOOKUP(A2982,Channel_xs_widths!$D$2:$E$279,2,FALSE)</f>
        <v>#N/A</v>
      </c>
      <c r="Q2982" s="5"/>
      <c r="R2982" s="3"/>
      <c r="U2982" s="16"/>
      <c r="V2982" s="2"/>
      <c r="W2982" s="5"/>
      <c r="AB2982" s="3"/>
      <c r="AC2982" s="2"/>
      <c r="AD2982" s="2"/>
    </row>
    <row r="2983" spans="1:30">
      <c r="A2983" s="5">
        <v>58003.366499999996</v>
      </c>
      <c r="B2983" s="3">
        <v>-2056.6587850000001</v>
      </c>
      <c r="F2983" s="2">
        <v>-122.111205</v>
      </c>
      <c r="G2983" s="2">
        <v>36.668049000000003</v>
      </c>
      <c r="H2983" s="3">
        <v>58087.966967</v>
      </c>
      <c r="I2983" s="3">
        <v>183.845732</v>
      </c>
      <c r="J2983">
        <v>5.5753999999999998E-2</v>
      </c>
      <c r="K2983" t="e">
        <f>VLOOKUP(A2983,Channel_xs_widths!$D$2:$E$279,2,FALSE)</f>
        <v>#N/A</v>
      </c>
      <c r="Q2983" s="5"/>
      <c r="R2983" s="3"/>
      <c r="U2983" s="16"/>
      <c r="V2983" s="2"/>
      <c r="W2983" s="5"/>
      <c r="AB2983" s="3"/>
      <c r="AC2983" s="2"/>
      <c r="AD2983" s="2"/>
    </row>
    <row r="2984" spans="1:30">
      <c r="A2984" s="5">
        <v>58033.448199999999</v>
      </c>
      <c r="B2984" s="3">
        <v>-2058.1838189999999</v>
      </c>
      <c r="F2984" s="2">
        <v>-122.111231</v>
      </c>
      <c r="G2984" s="2">
        <v>36.667779000000003</v>
      </c>
      <c r="H2984" s="3">
        <v>58118.087241000001</v>
      </c>
      <c r="I2984" s="3">
        <v>183.845766</v>
      </c>
      <c r="J2984">
        <v>5.1394000000000002E-2</v>
      </c>
      <c r="K2984" t="e">
        <f>VLOOKUP(A2984,Channel_xs_widths!$D$2:$E$279,2,FALSE)</f>
        <v>#N/A</v>
      </c>
      <c r="Q2984" s="5"/>
      <c r="R2984" s="3"/>
      <c r="U2984" s="16"/>
      <c r="V2984" s="2"/>
      <c r="W2984" s="5"/>
      <c r="AB2984" s="3"/>
      <c r="AC2984" s="2"/>
      <c r="AD2984" s="2"/>
    </row>
    <row r="2985" spans="1:30">
      <c r="A2985" s="5">
        <v>58063.529799999997</v>
      </c>
      <c r="B2985" s="3">
        <v>-2059.750845</v>
      </c>
      <c r="F2985" s="2">
        <v>-122.11125699999999</v>
      </c>
      <c r="G2985" s="2">
        <v>36.667507999999998</v>
      </c>
      <c r="H2985" s="3">
        <v>58148.209669999997</v>
      </c>
      <c r="I2985" s="3">
        <v>183.84580099999999</v>
      </c>
      <c r="J2985">
        <v>5.1288E-2</v>
      </c>
      <c r="K2985" t="e">
        <f>VLOOKUP(A2985,Channel_xs_widths!$D$2:$E$279,2,FALSE)</f>
        <v>#N/A</v>
      </c>
      <c r="Q2985" s="5"/>
      <c r="R2985" s="3"/>
      <c r="U2985" s="16"/>
      <c r="V2985" s="2"/>
      <c r="W2985" s="5"/>
      <c r="AB2985" s="3"/>
      <c r="AC2985" s="2"/>
      <c r="AD2985" s="2"/>
    </row>
    <row r="2986" spans="1:30">
      <c r="A2986" s="5">
        <v>58083.584300000002</v>
      </c>
      <c r="B2986" s="3">
        <v>-2060.755208</v>
      </c>
      <c r="F2986" s="2">
        <v>-122.11127399999999</v>
      </c>
      <c r="G2986" s="2">
        <v>36.667327999999998</v>
      </c>
      <c r="H2986" s="3">
        <v>58168.289232000003</v>
      </c>
      <c r="I2986" s="3">
        <v>183.84582900000001</v>
      </c>
      <c r="J2986">
        <v>5.0082000000000002E-2</v>
      </c>
      <c r="K2986" t="e">
        <f>VLOOKUP(A2986,Channel_xs_widths!$D$2:$E$279,2,FALSE)</f>
        <v>#N/A</v>
      </c>
      <c r="Q2986" s="5"/>
      <c r="R2986" s="3"/>
      <c r="U2986" s="16"/>
      <c r="V2986" s="2"/>
      <c r="W2986" s="5"/>
      <c r="AB2986" s="3"/>
      <c r="AC2986" s="2"/>
      <c r="AD2986" s="2"/>
    </row>
    <row r="2987" spans="1:30">
      <c r="Q2987" s="5"/>
      <c r="R2987" s="3"/>
      <c r="U2987" s="16"/>
      <c r="V2987" s="2"/>
      <c r="W2987" s="5"/>
    </row>
    <row r="2988" spans="1:30">
      <c r="Q2988" s="5"/>
      <c r="R2988" s="3"/>
      <c r="U2988" s="16"/>
      <c r="V2988" s="2"/>
      <c r="W2988" s="5"/>
    </row>
    <row r="2989" spans="1:30">
      <c r="Q2989" s="5"/>
      <c r="R2989" s="3"/>
      <c r="U2989" s="16"/>
      <c r="V2989" s="2"/>
      <c r="W2989" s="5"/>
    </row>
    <row r="2990" spans="1:30">
      <c r="Q2990" s="5"/>
      <c r="R2990" s="3"/>
      <c r="U2990" s="16"/>
      <c r="V2990" s="2"/>
      <c r="W2990" s="5"/>
    </row>
    <row r="2991" spans="1:30">
      <c r="Q2991" s="5"/>
      <c r="R2991" s="3"/>
      <c r="U2991" s="16"/>
      <c r="V2991" s="2"/>
      <c r="W2991" s="5"/>
    </row>
    <row r="2992" spans="1:30">
      <c r="Q2992" s="5"/>
      <c r="R2992" s="3"/>
      <c r="U2992" s="16"/>
      <c r="V2992" s="2"/>
      <c r="W2992" s="5"/>
    </row>
    <row r="2993" spans="17:23">
      <c r="Q2993" s="5"/>
      <c r="R2993" s="3"/>
      <c r="U2993" s="16"/>
      <c r="V2993" s="2"/>
      <c r="W2993" s="5"/>
    </row>
    <row r="2994" spans="17:23">
      <c r="Q2994" s="5"/>
      <c r="R2994" s="3"/>
      <c r="U2994" s="16"/>
      <c r="V2994" s="2"/>
      <c r="W2994" s="5"/>
    </row>
    <row r="2995" spans="17:23">
      <c r="Q2995" s="5"/>
      <c r="R2995" s="3"/>
      <c r="U2995" s="16"/>
      <c r="V2995" s="2"/>
      <c r="W2995" s="5"/>
    </row>
    <row r="2996" spans="17:23">
      <c r="Q2996" s="5"/>
      <c r="R2996" s="3"/>
      <c r="U2996" s="16"/>
      <c r="V2996" s="2"/>
      <c r="W2996" s="5"/>
    </row>
    <row r="2997" spans="17:23">
      <c r="Q2997" s="5"/>
      <c r="R2997" s="3"/>
      <c r="U2997" s="16"/>
      <c r="V2997" s="2"/>
      <c r="W2997" s="5"/>
    </row>
    <row r="2998" spans="17:23">
      <c r="Q2998" s="5"/>
      <c r="R2998" s="3"/>
      <c r="U2998" s="16"/>
      <c r="V2998" s="2"/>
      <c r="W2998" s="5"/>
    </row>
    <row r="2999" spans="17:23">
      <c r="Q2999" s="5"/>
      <c r="R2999" s="3"/>
      <c r="U2999" s="16"/>
      <c r="V2999" s="2"/>
      <c r="W2999" s="5"/>
    </row>
    <row r="3000" spans="17:23">
      <c r="Q3000" s="5"/>
      <c r="R3000" s="3"/>
      <c r="U3000" s="16"/>
    </row>
    <row r="3001" spans="17:23">
      <c r="Q3001" s="5"/>
      <c r="R3001" s="3"/>
      <c r="U3001" s="16"/>
    </row>
    <row r="3002" spans="17:23">
      <c r="Q3002" s="5"/>
      <c r="R3002" s="3"/>
      <c r="U3002" s="16"/>
    </row>
    <row r="3003" spans="17:23">
      <c r="Q3003" s="5"/>
      <c r="R3003" s="3"/>
      <c r="U3003" s="16"/>
    </row>
    <row r="3004" spans="17:23">
      <c r="Q3004" s="5"/>
      <c r="R3004" s="3"/>
      <c r="U3004" s="16"/>
    </row>
    <row r="3005" spans="17:23">
      <c r="Q3005" s="5"/>
      <c r="R3005" s="3"/>
      <c r="U3005" s="16"/>
    </row>
    <row r="3006" spans="17:23">
      <c r="Q3006" s="5"/>
      <c r="R3006" s="3"/>
      <c r="U3006" s="16"/>
    </row>
    <row r="3007" spans="17:23">
      <c r="Q3007" s="5"/>
      <c r="R3007" s="3"/>
      <c r="U3007" s="16"/>
    </row>
    <row r="3008" spans="17:23">
      <c r="Q3008" s="5"/>
      <c r="R3008" s="3"/>
      <c r="U3008" s="16"/>
    </row>
    <row r="3009" spans="17:21">
      <c r="Q3009" s="5"/>
      <c r="R3009" s="3"/>
      <c r="U3009" s="16"/>
    </row>
    <row r="3010" spans="17:21">
      <c r="Q3010" s="5"/>
      <c r="R3010" s="3"/>
      <c r="U3010" s="16"/>
    </row>
    <row r="3011" spans="17:21">
      <c r="Q3011" s="5"/>
      <c r="R3011" s="3"/>
      <c r="U3011" s="16"/>
    </row>
    <row r="3012" spans="17:21">
      <c r="Q3012" s="5"/>
      <c r="R3012" s="3"/>
      <c r="U3012" s="16"/>
    </row>
    <row r="3013" spans="17:21">
      <c r="Q3013" s="5"/>
      <c r="R3013" s="3"/>
      <c r="U3013" s="16"/>
    </row>
    <row r="3014" spans="17:21">
      <c r="Q3014" s="5"/>
      <c r="R3014" s="3"/>
      <c r="U3014" s="16"/>
    </row>
    <row r="3015" spans="17:21">
      <c r="Q3015" s="5"/>
      <c r="R3015" s="3"/>
      <c r="U3015" s="16"/>
    </row>
    <row r="3016" spans="17:21">
      <c r="Q3016" s="5"/>
      <c r="R3016" s="3"/>
      <c r="U3016" s="16"/>
    </row>
    <row r="3017" spans="17:21">
      <c r="Q3017" s="5"/>
      <c r="R3017" s="3"/>
      <c r="U3017" s="16"/>
    </row>
    <row r="3018" spans="17:21">
      <c r="Q3018" s="5"/>
      <c r="R3018" s="3"/>
      <c r="U3018" s="16"/>
    </row>
    <row r="3019" spans="17:21">
      <c r="Q3019" s="5"/>
      <c r="R3019" s="3"/>
      <c r="U3019" s="16"/>
    </row>
    <row r="3020" spans="17:21">
      <c r="Q3020" s="5"/>
      <c r="R3020" s="3"/>
      <c r="U3020" s="16"/>
    </row>
    <row r="3021" spans="17:21">
      <c r="Q3021" s="5"/>
      <c r="R3021" s="3"/>
      <c r="U3021" s="16"/>
    </row>
    <row r="3022" spans="17:21">
      <c r="Q3022" s="5"/>
      <c r="R3022" s="3"/>
      <c r="U3022" s="16"/>
    </row>
    <row r="3023" spans="17:21">
      <c r="Q3023" s="5"/>
      <c r="R3023" s="3"/>
      <c r="U3023" s="16"/>
    </row>
    <row r="3024" spans="17:21">
      <c r="Q3024" s="5"/>
      <c r="R3024" s="3"/>
      <c r="U3024" s="16"/>
    </row>
    <row r="3025" spans="17:21">
      <c r="Q3025" s="5"/>
      <c r="R3025" s="3"/>
      <c r="U3025" s="16"/>
    </row>
    <row r="3026" spans="17:21">
      <c r="Q3026" s="5"/>
      <c r="R3026" s="3"/>
      <c r="U3026" s="16"/>
    </row>
    <row r="3027" spans="17:21">
      <c r="Q3027" s="5"/>
      <c r="R3027" s="3"/>
      <c r="U3027" s="16"/>
    </row>
    <row r="3028" spans="17:21">
      <c r="Q3028" s="5"/>
      <c r="R3028" s="3"/>
      <c r="U3028" s="16"/>
    </row>
    <row r="3029" spans="17:21">
      <c r="Q3029" s="5"/>
      <c r="R3029" s="3"/>
      <c r="U3029" s="16"/>
    </row>
    <row r="3030" spans="17:21">
      <c r="Q3030" s="5"/>
      <c r="R3030" s="3"/>
      <c r="U3030" s="16"/>
    </row>
    <row r="3031" spans="17:21">
      <c r="Q3031" s="5"/>
      <c r="R3031" s="3"/>
      <c r="U3031" s="16"/>
    </row>
    <row r="3032" spans="17:21">
      <c r="Q3032" s="5"/>
      <c r="R3032" s="3"/>
      <c r="U3032" s="16"/>
    </row>
    <row r="3033" spans="17:21">
      <c r="Q3033" s="5"/>
      <c r="R3033" s="3"/>
      <c r="U3033" s="16"/>
    </row>
    <row r="3034" spans="17:21">
      <c r="Q3034" s="5"/>
      <c r="R3034" s="3"/>
      <c r="U3034" s="16"/>
    </row>
    <row r="3035" spans="17:21">
      <c r="Q3035" s="5"/>
      <c r="R3035" s="3"/>
      <c r="U3035" s="16"/>
    </row>
    <row r="3036" spans="17:21">
      <c r="Q3036" s="5"/>
      <c r="R3036" s="3"/>
      <c r="U3036" s="16"/>
    </row>
    <row r="3037" spans="17:21">
      <c r="Q3037" s="5"/>
      <c r="R3037" s="3"/>
      <c r="U3037" s="16"/>
    </row>
    <row r="3038" spans="17:21">
      <c r="Q3038" s="5"/>
      <c r="R3038" s="3"/>
      <c r="U3038" s="16"/>
    </row>
    <row r="3039" spans="17:21">
      <c r="Q3039" s="5"/>
      <c r="R3039" s="3"/>
      <c r="U3039" s="16"/>
    </row>
    <row r="3040" spans="17:21">
      <c r="Q3040" s="5"/>
      <c r="R3040" s="3"/>
      <c r="U3040" s="16"/>
    </row>
    <row r="3041" spans="17:21">
      <c r="Q3041" s="5"/>
      <c r="R3041" s="3"/>
      <c r="U3041" s="16"/>
    </row>
    <row r="3042" spans="17:21">
      <c r="Q3042" s="5"/>
      <c r="R3042" s="3"/>
      <c r="U3042" s="16"/>
    </row>
    <row r="3043" spans="17:21">
      <c r="Q3043" s="5"/>
      <c r="R3043" s="3"/>
      <c r="U3043" s="16"/>
    </row>
    <row r="3044" spans="17:21">
      <c r="Q3044" s="5"/>
      <c r="R3044" s="3"/>
      <c r="U3044" s="16"/>
    </row>
    <row r="3045" spans="17:21">
      <c r="Q3045" s="5"/>
      <c r="R3045" s="3"/>
      <c r="U3045" s="16"/>
    </row>
    <row r="3046" spans="17:21">
      <c r="Q3046" s="5"/>
      <c r="R3046" s="3"/>
      <c r="U3046" s="16"/>
    </row>
    <row r="3047" spans="17:21">
      <c r="Q3047" s="5"/>
      <c r="R3047" s="3"/>
      <c r="U3047" s="16"/>
    </row>
    <row r="3048" spans="17:21">
      <c r="Q3048" s="5"/>
      <c r="R3048" s="3"/>
      <c r="U3048" s="16"/>
    </row>
    <row r="3049" spans="17:21">
      <c r="Q3049" s="5"/>
      <c r="R3049" s="3"/>
      <c r="U3049" s="16"/>
    </row>
    <row r="3050" spans="17:21">
      <c r="Q3050" s="5"/>
      <c r="R3050" s="3"/>
      <c r="U3050" s="16"/>
    </row>
    <row r="3051" spans="17:21">
      <c r="Q3051" s="5"/>
      <c r="R3051" s="3"/>
      <c r="U3051" s="16"/>
    </row>
    <row r="3052" spans="17:21">
      <c r="Q3052" s="5"/>
      <c r="R3052" s="3"/>
      <c r="U3052" s="16"/>
    </row>
    <row r="3053" spans="17:21">
      <c r="Q3053" s="5"/>
      <c r="R3053" s="3"/>
      <c r="U3053" s="16"/>
    </row>
    <row r="3054" spans="17:21">
      <c r="Q3054" s="5"/>
      <c r="R3054" s="3"/>
      <c r="U3054" s="16"/>
    </row>
    <row r="3055" spans="17:21">
      <c r="Q3055" s="5"/>
      <c r="R3055" s="3"/>
      <c r="U3055" s="16"/>
    </row>
    <row r="3056" spans="17:21">
      <c r="Q3056" s="5"/>
      <c r="R3056" s="3"/>
      <c r="U3056" s="16"/>
    </row>
    <row r="3057" spans="17:21">
      <c r="Q3057" s="5"/>
      <c r="R3057" s="3"/>
      <c r="U3057" s="16"/>
    </row>
    <row r="3058" spans="17:21">
      <c r="Q3058" s="5"/>
      <c r="R3058" s="3"/>
      <c r="U3058" s="16"/>
    </row>
    <row r="3059" spans="17:21">
      <c r="Q3059" s="5"/>
      <c r="R3059" s="3"/>
      <c r="U3059" s="16"/>
    </row>
    <row r="3060" spans="17:21">
      <c r="Q3060" s="5"/>
      <c r="R3060" s="3"/>
      <c r="U3060" s="16"/>
    </row>
    <row r="3061" spans="17:21">
      <c r="Q3061" s="5"/>
      <c r="R3061" s="3"/>
      <c r="U3061" s="16"/>
    </row>
    <row r="3062" spans="17:21">
      <c r="Q3062" s="5"/>
      <c r="R3062" s="3"/>
      <c r="U3062" s="16"/>
    </row>
    <row r="3063" spans="17:21">
      <c r="Q3063" s="5"/>
      <c r="R3063" s="3"/>
      <c r="U3063" s="16"/>
    </row>
    <row r="3064" spans="17:21">
      <c r="Q3064" s="5"/>
      <c r="R3064" s="3"/>
      <c r="U3064" s="16"/>
    </row>
    <row r="3065" spans="17:21">
      <c r="Q3065" s="5"/>
      <c r="R3065" s="3"/>
      <c r="U3065" s="16"/>
    </row>
    <row r="3066" spans="17:21">
      <c r="Q3066" s="5"/>
      <c r="R3066" s="3"/>
      <c r="U3066" s="16"/>
    </row>
    <row r="3067" spans="17:21">
      <c r="Q3067" s="5"/>
      <c r="R3067" s="3"/>
      <c r="U3067" s="16"/>
    </row>
    <row r="3068" spans="17:21">
      <c r="Q3068" s="5"/>
      <c r="R3068" s="3"/>
      <c r="U3068" s="16"/>
    </row>
    <row r="3069" spans="17:21">
      <c r="Q3069" s="5"/>
      <c r="R3069" s="3"/>
      <c r="U3069" s="16"/>
    </row>
    <row r="3070" spans="17:21">
      <c r="Q3070" s="5"/>
      <c r="R3070" s="3"/>
      <c r="U3070" s="16"/>
    </row>
    <row r="3071" spans="17:21">
      <c r="Q3071" s="5"/>
      <c r="R3071" s="3"/>
      <c r="U3071" s="16"/>
    </row>
    <row r="3072" spans="17:21">
      <c r="Q3072" s="5"/>
      <c r="R3072" s="3"/>
      <c r="U3072" s="16"/>
    </row>
    <row r="3073" spans="17:21">
      <c r="Q3073" s="5"/>
      <c r="R3073" s="3"/>
      <c r="U3073" s="16"/>
    </row>
    <row r="3074" spans="17:21">
      <c r="Q3074" s="5"/>
      <c r="R3074" s="3"/>
      <c r="U3074" s="16"/>
    </row>
    <row r="3075" spans="17:21">
      <c r="Q3075" s="5"/>
      <c r="R3075" s="3"/>
      <c r="U3075" s="16"/>
    </row>
    <row r="3076" spans="17:21">
      <c r="Q3076" s="5"/>
      <c r="R3076" s="3"/>
      <c r="U3076" s="16"/>
    </row>
    <row r="3077" spans="17:21">
      <c r="Q3077" s="5"/>
      <c r="R3077" s="3"/>
      <c r="U3077" s="16"/>
    </row>
    <row r="3078" spans="17:21">
      <c r="Q3078" s="5"/>
      <c r="R3078" s="3"/>
      <c r="U3078" s="16"/>
    </row>
    <row r="3079" spans="17:21">
      <c r="Q3079" s="5"/>
      <c r="R3079" s="3"/>
      <c r="U3079" s="16"/>
    </row>
    <row r="3080" spans="17:21">
      <c r="Q3080" s="5"/>
      <c r="R3080" s="3"/>
      <c r="U3080" s="16"/>
    </row>
    <row r="3081" spans="17:21">
      <c r="Q3081" s="5"/>
      <c r="R3081" s="3"/>
      <c r="U3081" s="16"/>
    </row>
    <row r="3082" spans="17:21">
      <c r="Q3082" s="5"/>
      <c r="R3082" s="3"/>
      <c r="U3082" s="16"/>
    </row>
    <row r="3083" spans="17:21">
      <c r="Q3083" s="5"/>
      <c r="R3083" s="3"/>
      <c r="U3083" s="16"/>
    </row>
    <row r="3084" spans="17:21">
      <c r="Q3084" s="5"/>
      <c r="R3084" s="3"/>
      <c r="U3084" s="16"/>
    </row>
    <row r="3085" spans="17:21">
      <c r="Q3085" s="5"/>
      <c r="R3085" s="3"/>
      <c r="U3085" s="16"/>
    </row>
    <row r="3086" spans="17:21">
      <c r="Q3086" s="5"/>
      <c r="R3086" s="3"/>
      <c r="U3086" s="16"/>
    </row>
    <row r="3087" spans="17:21">
      <c r="Q3087" s="5"/>
      <c r="R3087" s="3"/>
      <c r="U3087" s="16"/>
    </row>
    <row r="3088" spans="17:21">
      <c r="Q3088" s="5"/>
      <c r="R3088" s="3"/>
      <c r="U3088" s="16"/>
    </row>
    <row r="3089" spans="17:21">
      <c r="Q3089" s="5"/>
      <c r="R3089" s="3"/>
      <c r="U3089" s="16"/>
    </row>
    <row r="3090" spans="17:21">
      <c r="Q3090" s="5"/>
      <c r="R3090" s="3"/>
      <c r="U3090" s="16"/>
    </row>
    <row r="3091" spans="17:21">
      <c r="Q3091" s="5"/>
      <c r="R3091" s="3"/>
      <c r="U3091" s="16"/>
    </row>
    <row r="3092" spans="17:21">
      <c r="Q3092" s="5"/>
      <c r="R3092" s="3"/>
      <c r="U3092" s="16"/>
    </row>
    <row r="3093" spans="17:21">
      <c r="Q3093" s="5"/>
      <c r="R3093" s="3"/>
      <c r="U3093" s="16"/>
    </row>
    <row r="3094" spans="17:21">
      <c r="Q3094" s="5"/>
      <c r="R3094" s="3"/>
      <c r="U3094" s="16"/>
    </row>
    <row r="3095" spans="17:21">
      <c r="Q3095" s="5"/>
      <c r="R3095" s="3"/>
      <c r="U3095" s="16"/>
    </row>
    <row r="3096" spans="17:21">
      <c r="Q3096" s="5"/>
      <c r="R3096" s="3"/>
      <c r="U3096" s="16"/>
    </row>
    <row r="3097" spans="17:21">
      <c r="Q3097" s="5"/>
      <c r="R3097" s="3"/>
      <c r="U3097" s="16"/>
    </row>
    <row r="3098" spans="17:21">
      <c r="Q3098" s="5"/>
      <c r="R3098" s="3"/>
      <c r="U3098" s="16"/>
    </row>
    <row r="3099" spans="17:21">
      <c r="Q3099" s="5"/>
      <c r="R3099" s="3"/>
      <c r="U3099" s="16"/>
    </row>
    <row r="3100" spans="17:21">
      <c r="Q3100" s="5"/>
      <c r="R3100" s="3"/>
      <c r="U3100" s="16"/>
    </row>
    <row r="3101" spans="17:21">
      <c r="Q3101" s="5"/>
      <c r="R3101" s="3"/>
      <c r="U3101" s="16"/>
    </row>
    <row r="3102" spans="17:21">
      <c r="Q3102" s="5"/>
      <c r="R3102" s="3"/>
      <c r="U3102" s="16"/>
    </row>
    <row r="3103" spans="17:21">
      <c r="Q3103" s="5"/>
      <c r="R3103" s="3"/>
      <c r="U3103" s="16"/>
    </row>
    <row r="3104" spans="17:21">
      <c r="Q3104" s="5"/>
      <c r="R3104" s="3"/>
      <c r="U3104" s="16"/>
    </row>
    <row r="3105" spans="17:21">
      <c r="Q3105" s="5"/>
      <c r="R3105" s="3"/>
      <c r="U3105" s="16"/>
    </row>
    <row r="3106" spans="17:21">
      <c r="Q3106" s="5"/>
      <c r="R3106" s="3"/>
      <c r="U3106" s="16"/>
    </row>
    <row r="3107" spans="17:21">
      <c r="Q3107" s="5"/>
      <c r="R3107" s="3"/>
      <c r="U3107" s="16"/>
    </row>
    <row r="3108" spans="17:21">
      <c r="Q3108" s="5"/>
      <c r="R3108" s="3"/>
      <c r="U3108" s="16"/>
    </row>
    <row r="3109" spans="17:21">
      <c r="Q3109" s="5"/>
      <c r="R3109" s="3"/>
      <c r="U3109" s="16"/>
    </row>
    <row r="3110" spans="17:21">
      <c r="Q3110" s="5"/>
      <c r="R3110" s="3"/>
      <c r="U3110" s="16"/>
    </row>
    <row r="3111" spans="17:21">
      <c r="Q3111" s="5"/>
      <c r="R3111" s="3"/>
      <c r="U3111" s="16"/>
    </row>
    <row r="3112" spans="17:21">
      <c r="Q3112" s="5"/>
      <c r="R3112" s="3"/>
      <c r="U3112" s="16"/>
    </row>
    <row r="3113" spans="17:21">
      <c r="Q3113" s="5"/>
      <c r="R3113" s="3"/>
      <c r="U3113" s="16"/>
    </row>
    <row r="3114" spans="17:21">
      <c r="Q3114" s="5"/>
      <c r="R3114" s="3"/>
      <c r="U3114" s="16"/>
    </row>
    <row r="3115" spans="17:21">
      <c r="Q3115" s="5"/>
      <c r="R3115" s="3"/>
      <c r="U3115" s="16"/>
    </row>
    <row r="3116" spans="17:21">
      <c r="Q3116" s="5"/>
      <c r="R3116" s="3"/>
      <c r="U3116" s="16"/>
    </row>
    <row r="3117" spans="17:21">
      <c r="Q3117" s="5"/>
      <c r="R3117" s="3"/>
      <c r="U3117" s="16"/>
    </row>
    <row r="3118" spans="17:21">
      <c r="Q3118" s="5"/>
      <c r="R3118" s="3"/>
      <c r="U3118" s="16"/>
    </row>
    <row r="3119" spans="17:21">
      <c r="Q3119" s="5"/>
      <c r="R3119" s="3"/>
      <c r="U3119" s="16"/>
    </row>
    <row r="3120" spans="17:21">
      <c r="Q3120" s="5"/>
      <c r="R3120" s="3"/>
      <c r="U3120" s="16"/>
    </row>
    <row r="3121" spans="17:21">
      <c r="Q3121" s="5"/>
      <c r="R3121" s="3"/>
      <c r="U3121" s="16"/>
    </row>
    <row r="3122" spans="17:21">
      <c r="Q3122" s="5"/>
      <c r="R3122" s="3"/>
      <c r="U3122" s="16"/>
    </row>
    <row r="3123" spans="17:21">
      <c r="Q3123" s="5"/>
      <c r="R3123" s="3"/>
      <c r="U3123" s="16"/>
    </row>
    <row r="3124" spans="17:21">
      <c r="Q3124" s="5"/>
      <c r="R3124" s="3"/>
      <c r="U3124" s="16"/>
    </row>
    <row r="3125" spans="17:21">
      <c r="Q3125" s="5"/>
      <c r="R3125" s="3"/>
      <c r="U3125" s="16"/>
    </row>
    <row r="3126" spans="17:21">
      <c r="Q3126" s="5"/>
      <c r="R3126" s="3"/>
      <c r="U3126" s="16"/>
    </row>
    <row r="3127" spans="17:21">
      <c r="Q3127" s="5"/>
      <c r="R3127" s="3"/>
      <c r="U3127" s="16"/>
    </row>
    <row r="3128" spans="17:21">
      <c r="Q3128" s="5"/>
      <c r="R3128" s="3"/>
      <c r="U3128" s="16"/>
    </row>
    <row r="3129" spans="17:21">
      <c r="Q3129" s="5"/>
      <c r="R3129" s="3"/>
      <c r="U3129" s="16"/>
    </row>
    <row r="3130" spans="17:21">
      <c r="Q3130" s="5"/>
      <c r="R3130" s="3"/>
      <c r="U3130" s="16"/>
    </row>
    <row r="3131" spans="17:21">
      <c r="Q3131" s="5"/>
      <c r="R3131" s="3"/>
      <c r="U3131" s="16"/>
    </row>
    <row r="3132" spans="17:21">
      <c r="Q3132" s="5"/>
      <c r="R3132" s="3"/>
      <c r="U3132" s="16"/>
    </row>
    <row r="3133" spans="17:21">
      <c r="Q3133" s="5"/>
      <c r="R3133" s="3"/>
      <c r="U3133" s="16"/>
    </row>
    <row r="3134" spans="17:21">
      <c r="Q3134" s="5"/>
      <c r="R3134" s="3"/>
      <c r="U3134" s="16"/>
    </row>
    <row r="3135" spans="17:21">
      <c r="Q3135" s="5"/>
      <c r="R3135" s="3"/>
      <c r="U3135" s="16"/>
    </row>
    <row r="3136" spans="17:21">
      <c r="Q3136" s="5"/>
      <c r="R3136" s="3"/>
      <c r="U3136" s="16"/>
    </row>
    <row r="3137" spans="17:21">
      <c r="Q3137" s="5"/>
      <c r="R3137" s="3"/>
      <c r="U3137" s="16"/>
    </row>
    <row r="3138" spans="17:21">
      <c r="Q3138" s="5"/>
      <c r="R3138" s="3"/>
      <c r="U3138" s="16"/>
    </row>
    <row r="3139" spans="17:21">
      <c r="Q3139" s="5"/>
      <c r="R3139" s="3"/>
      <c r="U3139" s="16"/>
    </row>
    <row r="3140" spans="17:21">
      <c r="Q3140" s="5"/>
      <c r="R3140" s="3"/>
      <c r="U3140" s="16"/>
    </row>
    <row r="3141" spans="17:21">
      <c r="Q3141" s="5"/>
      <c r="R3141" s="3"/>
      <c r="U3141" s="16"/>
    </row>
    <row r="3142" spans="17:21">
      <c r="Q3142" s="5"/>
      <c r="R3142" s="3"/>
      <c r="U3142" s="16"/>
    </row>
    <row r="3143" spans="17:21">
      <c r="Q3143" s="5"/>
      <c r="R3143" s="3"/>
      <c r="U3143" s="16"/>
    </row>
    <row r="3144" spans="17:21">
      <c r="Q3144" s="5"/>
      <c r="R3144" s="3"/>
      <c r="U3144" s="16"/>
    </row>
    <row r="3145" spans="17:21">
      <c r="Q3145" s="5"/>
      <c r="R3145" s="3"/>
      <c r="U3145" s="16"/>
    </row>
    <row r="3146" spans="17:21">
      <c r="Q3146" s="5"/>
      <c r="R3146" s="3"/>
      <c r="U3146" s="16"/>
    </row>
    <row r="3147" spans="17:21">
      <c r="Q3147" s="5"/>
      <c r="R3147" s="3"/>
      <c r="U3147" s="16"/>
    </row>
    <row r="3148" spans="17:21">
      <c r="Q3148" s="5"/>
      <c r="R3148" s="3"/>
      <c r="U3148" s="16"/>
    </row>
    <row r="3149" spans="17:21">
      <c r="Q3149" s="5"/>
      <c r="R3149" s="3"/>
      <c r="U3149" s="16"/>
    </row>
    <row r="3150" spans="17:21">
      <c r="Q3150" s="5"/>
      <c r="R3150" s="3"/>
      <c r="U3150" s="16"/>
    </row>
    <row r="3151" spans="17:21">
      <c r="Q3151" s="5"/>
      <c r="R3151" s="3"/>
      <c r="U3151" s="16"/>
    </row>
    <row r="3152" spans="17:21">
      <c r="Q3152" s="5"/>
      <c r="R3152" s="3"/>
      <c r="U3152" s="16"/>
    </row>
    <row r="3153" spans="17:21">
      <c r="Q3153" s="5"/>
      <c r="R3153" s="3"/>
      <c r="U3153" s="16"/>
    </row>
    <row r="3154" spans="17:21">
      <c r="Q3154" s="5"/>
      <c r="R3154" s="3"/>
      <c r="U3154" s="16"/>
    </row>
    <row r="3155" spans="17:21">
      <c r="Q3155" s="5"/>
      <c r="R3155" s="3"/>
      <c r="U3155" s="16"/>
    </row>
    <row r="3156" spans="17:21">
      <c r="Q3156" s="5"/>
      <c r="R3156" s="3"/>
      <c r="U3156" s="16"/>
    </row>
    <row r="3157" spans="17:21">
      <c r="Q3157" s="5"/>
      <c r="R3157" s="3"/>
      <c r="U3157" s="16"/>
    </row>
    <row r="3158" spans="17:21">
      <c r="Q3158" s="5"/>
      <c r="R3158" s="3"/>
      <c r="U3158" s="16"/>
    </row>
    <row r="3159" spans="17:21">
      <c r="Q3159" s="5"/>
      <c r="R3159" s="3"/>
      <c r="U3159" s="16"/>
    </row>
    <row r="3160" spans="17:21">
      <c r="Q3160" s="5"/>
      <c r="R3160" s="3"/>
      <c r="U3160" s="16"/>
    </row>
    <row r="3161" spans="17:21">
      <c r="Q3161" s="5"/>
      <c r="R3161" s="3"/>
      <c r="U3161" s="16"/>
    </row>
    <row r="3162" spans="17:21">
      <c r="Q3162" s="5"/>
      <c r="R3162" s="3"/>
      <c r="U3162" s="16"/>
    </row>
    <row r="3163" spans="17:21">
      <c r="Q3163" s="5"/>
      <c r="R3163" s="3"/>
      <c r="U3163" s="16"/>
    </row>
    <row r="3164" spans="17:21">
      <c r="Q3164" s="5"/>
      <c r="R3164" s="3"/>
      <c r="U3164" s="16"/>
    </row>
    <row r="3165" spans="17:21">
      <c r="Q3165" s="5"/>
      <c r="R3165" s="3"/>
      <c r="U3165" s="16"/>
    </row>
    <row r="3166" spans="17:21">
      <c r="Q3166" s="5"/>
      <c r="R3166" s="3"/>
      <c r="U3166" s="16"/>
    </row>
    <row r="3167" spans="17:21">
      <c r="Q3167" s="5"/>
      <c r="R3167" s="3"/>
      <c r="U3167" s="16"/>
    </row>
    <row r="3168" spans="17:21">
      <c r="Q3168" s="5"/>
      <c r="R3168" s="3"/>
      <c r="U3168" s="16"/>
    </row>
    <row r="3169" spans="17:21">
      <c r="Q3169" s="5"/>
      <c r="R3169" s="3"/>
      <c r="U3169" s="16"/>
    </row>
    <row r="3170" spans="17:21">
      <c r="Q3170" s="5"/>
      <c r="R3170" s="3"/>
      <c r="U3170" s="16"/>
    </row>
    <row r="3171" spans="17:21">
      <c r="Q3171" s="5"/>
      <c r="R3171" s="3"/>
      <c r="U3171" s="16"/>
    </row>
    <row r="3172" spans="17:21">
      <c r="Q3172" s="5"/>
      <c r="R3172" s="3"/>
      <c r="U3172" s="16"/>
    </row>
    <row r="3173" spans="17:21">
      <c r="Q3173" s="5"/>
      <c r="R3173" s="3"/>
      <c r="U3173" s="16"/>
    </row>
    <row r="3174" spans="17:21">
      <c r="Q3174" s="5"/>
      <c r="R3174" s="3"/>
      <c r="U3174" s="16"/>
    </row>
    <row r="3175" spans="17:21">
      <c r="Q3175" s="5"/>
      <c r="R3175" s="3"/>
      <c r="U3175" s="16"/>
    </row>
    <row r="3176" spans="17:21">
      <c r="Q3176" s="5"/>
      <c r="R3176" s="3"/>
      <c r="U3176" s="16"/>
    </row>
    <row r="3177" spans="17:21">
      <c r="Q3177" s="5"/>
      <c r="R3177" s="3"/>
      <c r="U3177" s="16"/>
    </row>
    <row r="3178" spans="17:21">
      <c r="Q3178" s="5"/>
      <c r="R3178" s="3"/>
      <c r="U3178" s="16"/>
    </row>
    <row r="3179" spans="17:21">
      <c r="Q3179" s="5"/>
      <c r="R3179" s="3"/>
      <c r="U3179" s="16"/>
    </row>
    <row r="3180" spans="17:21">
      <c r="Q3180" s="5"/>
      <c r="R3180" s="3"/>
      <c r="U3180" s="16"/>
    </row>
    <row r="3181" spans="17:21">
      <c r="Q3181" s="5"/>
      <c r="R3181" s="3"/>
      <c r="U3181" s="16"/>
    </row>
    <row r="3182" spans="17:21">
      <c r="Q3182" s="5"/>
      <c r="R3182" s="3"/>
      <c r="U3182" s="16"/>
    </row>
    <row r="3183" spans="17:21">
      <c r="Q3183" s="5"/>
      <c r="R3183" s="3"/>
      <c r="U3183" s="16"/>
    </row>
    <row r="3184" spans="17:21">
      <c r="Q3184" s="5"/>
      <c r="R3184" s="3"/>
      <c r="U3184" s="16"/>
    </row>
    <row r="3185" spans="17:21">
      <c r="Q3185" s="5"/>
      <c r="R3185" s="3"/>
      <c r="U3185" s="16"/>
    </row>
    <row r="3186" spans="17:21">
      <c r="Q3186" s="5"/>
      <c r="R3186" s="3"/>
      <c r="U3186" s="16"/>
    </row>
    <row r="3187" spans="17:21">
      <c r="Q3187" s="5"/>
      <c r="R3187" s="3"/>
      <c r="U3187" s="16"/>
    </row>
    <row r="3188" spans="17:21">
      <c r="Q3188" s="5"/>
      <c r="R3188" s="3"/>
      <c r="U3188" s="16"/>
    </row>
    <row r="3189" spans="17:21">
      <c r="Q3189" s="5"/>
      <c r="R3189" s="3"/>
      <c r="U3189" s="16"/>
    </row>
    <row r="3190" spans="17:21">
      <c r="Q3190" s="5"/>
      <c r="R3190" s="3"/>
      <c r="U3190" s="16"/>
    </row>
    <row r="3191" spans="17:21">
      <c r="Q3191" s="5"/>
      <c r="R3191" s="3"/>
      <c r="U3191" s="16"/>
    </row>
    <row r="3192" spans="17:21">
      <c r="Q3192" s="5"/>
      <c r="R3192" s="3"/>
      <c r="U3192" s="16"/>
    </row>
    <row r="3193" spans="17:21">
      <c r="Q3193" s="5"/>
      <c r="R3193" s="3"/>
      <c r="U3193" s="16"/>
    </row>
    <row r="3194" spans="17:21">
      <c r="Q3194" s="5"/>
      <c r="R3194" s="3"/>
      <c r="U3194" s="16"/>
    </row>
    <row r="3195" spans="17:21">
      <c r="Q3195" s="5"/>
      <c r="R3195" s="3"/>
      <c r="U3195" s="16"/>
    </row>
    <row r="3196" spans="17:21">
      <c r="Q3196" s="5"/>
      <c r="R3196" s="3"/>
      <c r="U3196" s="16"/>
    </row>
    <row r="3197" spans="17:21">
      <c r="Q3197" s="5"/>
      <c r="R3197" s="3"/>
      <c r="U3197" s="16"/>
    </row>
    <row r="3198" spans="17:21">
      <c r="Q3198" s="5"/>
      <c r="R3198" s="3"/>
      <c r="U3198" s="16"/>
    </row>
    <row r="3199" spans="17:21">
      <c r="Q3199" s="5"/>
      <c r="R3199" s="3"/>
      <c r="U3199" s="16"/>
    </row>
    <row r="3200" spans="17:21">
      <c r="Q3200" s="5"/>
      <c r="R3200" s="3"/>
      <c r="U3200" s="16"/>
    </row>
    <row r="3201" spans="17:21">
      <c r="Q3201" s="5"/>
      <c r="R3201" s="3"/>
      <c r="U3201" s="16"/>
    </row>
    <row r="3202" spans="17:21">
      <c r="Q3202" s="5"/>
      <c r="R3202" s="3"/>
      <c r="U3202" s="16"/>
    </row>
    <row r="3203" spans="17:21">
      <c r="Q3203" s="5"/>
      <c r="R3203" s="3"/>
      <c r="U3203" s="16"/>
    </row>
    <row r="3204" spans="17:21">
      <c r="Q3204" s="5"/>
      <c r="R3204" s="3"/>
      <c r="U3204" s="16"/>
    </row>
    <row r="3205" spans="17:21">
      <c r="Q3205" s="5"/>
      <c r="R3205" s="3"/>
      <c r="U3205" s="16"/>
    </row>
    <row r="3206" spans="17:21">
      <c r="Q3206" s="5"/>
      <c r="R3206" s="3"/>
      <c r="U3206" s="16"/>
    </row>
    <row r="3207" spans="17:21">
      <c r="Q3207" s="5"/>
      <c r="R3207" s="3"/>
      <c r="U3207" s="16"/>
    </row>
    <row r="3208" spans="17:21">
      <c r="Q3208" s="5"/>
      <c r="R3208" s="3"/>
      <c r="U3208" s="16"/>
    </row>
    <row r="3209" spans="17:21">
      <c r="Q3209" s="5"/>
      <c r="R3209" s="3"/>
      <c r="U3209" s="16"/>
    </row>
    <row r="3210" spans="17:21">
      <c r="Q3210" s="5"/>
      <c r="R3210" s="3"/>
      <c r="U3210" s="16"/>
    </row>
    <row r="3211" spans="17:21">
      <c r="Q3211" s="5"/>
      <c r="R3211" s="3"/>
      <c r="U3211" s="16"/>
    </row>
    <row r="3212" spans="17:21">
      <c r="Q3212" s="5"/>
      <c r="R3212" s="3"/>
      <c r="U3212" s="16"/>
    </row>
    <row r="3213" spans="17:21">
      <c r="Q3213" s="5"/>
      <c r="R3213" s="3"/>
      <c r="U3213" s="16"/>
    </row>
    <row r="3214" spans="17:21">
      <c r="Q3214" s="5"/>
      <c r="R3214" s="3"/>
      <c r="U3214" s="16"/>
    </row>
    <row r="3215" spans="17:21">
      <c r="Q3215" s="5"/>
      <c r="R3215" s="3"/>
      <c r="U3215" s="16"/>
    </row>
    <row r="3216" spans="17:21">
      <c r="Q3216" s="5"/>
      <c r="R3216" s="3"/>
      <c r="U3216" s="16"/>
    </row>
    <row r="3217" spans="17:21">
      <c r="Q3217" s="5"/>
      <c r="R3217" s="3"/>
      <c r="U3217" s="16"/>
    </row>
    <row r="3218" spans="17:21">
      <c r="Q3218" s="5"/>
      <c r="R3218" s="3"/>
      <c r="U3218" s="16"/>
    </row>
    <row r="3219" spans="17:21">
      <c r="Q3219" s="5"/>
      <c r="R3219" s="3"/>
      <c r="U3219" s="16"/>
    </row>
    <row r="3220" spans="17:21">
      <c r="Q3220" s="5"/>
      <c r="R3220" s="3"/>
      <c r="U3220" s="16"/>
    </row>
    <row r="3221" spans="17:21">
      <c r="Q3221" s="5"/>
      <c r="R3221" s="3"/>
      <c r="U3221" s="16"/>
    </row>
    <row r="3222" spans="17:21">
      <c r="Q3222" s="5"/>
      <c r="R3222" s="3"/>
      <c r="U3222" s="16"/>
    </row>
    <row r="3223" spans="17:21">
      <c r="Q3223" s="5"/>
      <c r="R3223" s="3"/>
      <c r="U3223" s="16"/>
    </row>
    <row r="3224" spans="17:21">
      <c r="Q3224" s="5"/>
      <c r="R3224" s="3"/>
      <c r="U3224" s="16"/>
    </row>
    <row r="3225" spans="17:21">
      <c r="Q3225" s="5"/>
      <c r="R3225" s="3"/>
      <c r="U3225" s="16"/>
    </row>
    <row r="3226" spans="17:21">
      <c r="Q3226" s="5"/>
      <c r="R3226" s="3"/>
      <c r="U3226" s="16"/>
    </row>
    <row r="3227" spans="17:21">
      <c r="Q3227" s="5"/>
      <c r="R3227" s="3"/>
      <c r="U3227" s="16"/>
    </row>
    <row r="3228" spans="17:21">
      <c r="Q3228" s="5"/>
      <c r="R3228" s="3"/>
      <c r="U3228" s="16"/>
    </row>
    <row r="3229" spans="17:21">
      <c r="Q3229" s="5"/>
      <c r="R3229" s="3"/>
      <c r="U3229" s="16"/>
    </row>
    <row r="3230" spans="17:21">
      <c r="Q3230" s="5"/>
      <c r="R3230" s="3"/>
      <c r="U3230" s="16"/>
    </row>
    <row r="3231" spans="17:21">
      <c r="Q3231" s="5"/>
      <c r="R3231" s="3"/>
      <c r="U3231" s="16"/>
    </row>
    <row r="3232" spans="17:21">
      <c r="Q3232" s="5"/>
      <c r="R3232" s="3"/>
      <c r="U3232" s="16"/>
    </row>
    <row r="3233" spans="17:21">
      <c r="Q3233" s="5"/>
      <c r="R3233" s="3"/>
      <c r="U3233" s="16"/>
    </row>
    <row r="3234" spans="17:21">
      <c r="Q3234" s="5"/>
      <c r="R3234" s="3"/>
      <c r="U3234" s="16"/>
    </row>
    <row r="3235" spans="17:21">
      <c r="Q3235" s="5"/>
      <c r="R3235" s="3"/>
      <c r="U3235" s="16"/>
    </row>
    <row r="3236" spans="17:21">
      <c r="Q3236" s="5"/>
      <c r="R3236" s="3"/>
      <c r="U3236" s="16"/>
    </row>
    <row r="3237" spans="17:21">
      <c r="Q3237" s="5"/>
      <c r="R3237" s="3"/>
      <c r="U3237" s="16"/>
    </row>
    <row r="3238" spans="17:21">
      <c r="Q3238" s="5"/>
      <c r="R3238" s="3"/>
      <c r="U3238" s="16"/>
    </row>
    <row r="3239" spans="17:21">
      <c r="Q3239" s="5"/>
      <c r="R3239" s="3"/>
      <c r="U3239" s="16"/>
    </row>
    <row r="3240" spans="17:21">
      <c r="Q3240" s="5"/>
      <c r="R3240" s="3"/>
      <c r="U3240" s="16"/>
    </row>
    <row r="3241" spans="17:21">
      <c r="Q3241" s="5"/>
      <c r="R3241" s="3"/>
      <c r="U3241" s="16"/>
    </row>
    <row r="3242" spans="17:21">
      <c r="Q3242" s="5"/>
      <c r="R3242" s="3"/>
      <c r="U3242" s="16"/>
    </row>
    <row r="3243" spans="17:21">
      <c r="Q3243" s="5"/>
      <c r="R3243" s="3"/>
      <c r="U3243" s="16"/>
    </row>
    <row r="3244" spans="17:21">
      <c r="Q3244" s="5"/>
      <c r="R3244" s="3"/>
      <c r="U3244" s="16"/>
    </row>
    <row r="3245" spans="17:21">
      <c r="Q3245" s="5"/>
      <c r="R3245" s="3"/>
      <c r="U3245" s="16"/>
    </row>
    <row r="3246" spans="17:21">
      <c r="Q3246" s="5"/>
      <c r="R3246" s="3"/>
      <c r="U3246" s="16"/>
    </row>
    <row r="3247" spans="17:21">
      <c r="Q3247" s="5"/>
      <c r="R3247" s="3"/>
      <c r="U3247" s="16"/>
    </row>
    <row r="3248" spans="17:21">
      <c r="Q3248" s="5"/>
      <c r="R3248" s="3"/>
      <c r="U3248" s="16"/>
    </row>
    <row r="3249" spans="17:21">
      <c r="Q3249" s="5"/>
      <c r="R3249" s="3"/>
      <c r="U3249" s="16"/>
    </row>
    <row r="3250" spans="17:21">
      <c r="Q3250" s="5"/>
      <c r="R3250" s="3"/>
      <c r="U3250" s="16"/>
    </row>
    <row r="3251" spans="17:21">
      <c r="Q3251" s="5"/>
      <c r="R3251" s="3"/>
      <c r="U3251" s="16"/>
    </row>
    <row r="3252" spans="17:21">
      <c r="Q3252" s="5"/>
      <c r="R3252" s="3"/>
      <c r="U3252" s="16"/>
    </row>
    <row r="3253" spans="17:21">
      <c r="Q3253" s="5"/>
      <c r="R3253" s="3"/>
      <c r="U3253" s="16"/>
    </row>
    <row r="3254" spans="17:21">
      <c r="Q3254" s="5"/>
      <c r="R3254" s="3"/>
      <c r="U3254" s="16"/>
    </row>
    <row r="3255" spans="17:21">
      <c r="Q3255" s="5"/>
      <c r="R3255" s="3"/>
      <c r="U3255" s="16"/>
    </row>
    <row r="3256" spans="17:21">
      <c r="Q3256" s="5"/>
      <c r="R3256" s="3"/>
      <c r="U3256" s="16"/>
    </row>
    <row r="3257" spans="17:21">
      <c r="Q3257" s="5"/>
      <c r="R3257" s="3"/>
      <c r="U3257" s="16"/>
    </row>
    <row r="3258" spans="17:21">
      <c r="Q3258" s="5"/>
      <c r="R3258" s="3"/>
      <c r="U3258" s="16"/>
    </row>
    <row r="3259" spans="17:21">
      <c r="Q3259" s="5"/>
      <c r="R3259" s="3"/>
      <c r="U3259" s="16"/>
    </row>
    <row r="3260" spans="17:21">
      <c r="Q3260" s="5"/>
      <c r="R3260" s="3"/>
      <c r="U3260" s="16"/>
    </row>
    <row r="3261" spans="17:21">
      <c r="Q3261" s="5"/>
      <c r="R3261" s="3"/>
      <c r="U3261" s="16"/>
    </row>
    <row r="3262" spans="17:21">
      <c r="Q3262" s="5"/>
      <c r="R3262" s="3"/>
      <c r="U3262" s="16"/>
    </row>
    <row r="3263" spans="17:21">
      <c r="Q3263" s="5"/>
      <c r="R3263" s="3"/>
      <c r="U3263" s="16"/>
    </row>
    <row r="3264" spans="17:21">
      <c r="Q3264" s="5"/>
      <c r="R3264" s="3"/>
      <c r="U3264" s="16"/>
    </row>
    <row r="3265" spans="17:21">
      <c r="Q3265" s="5"/>
      <c r="R3265" s="3"/>
      <c r="U3265" s="16"/>
    </row>
    <row r="3266" spans="17:21">
      <c r="Q3266" s="5"/>
      <c r="R3266" s="3"/>
      <c r="U3266" s="16"/>
    </row>
    <row r="3267" spans="17:21">
      <c r="Q3267" s="5"/>
      <c r="R3267" s="3"/>
      <c r="U3267" s="16"/>
    </row>
    <row r="3268" spans="17:21">
      <c r="Q3268" s="5"/>
      <c r="R3268" s="3"/>
      <c r="U3268" s="16"/>
    </row>
    <row r="3269" spans="17:21">
      <c r="Q3269" s="5"/>
      <c r="R3269" s="3"/>
      <c r="U3269" s="16"/>
    </row>
    <row r="3270" spans="17:21">
      <c r="Q3270" s="5"/>
      <c r="R3270" s="3"/>
      <c r="U3270" s="16"/>
    </row>
    <row r="3271" spans="17:21">
      <c r="Q3271" s="5"/>
      <c r="R3271" s="3"/>
      <c r="U3271" s="16"/>
    </row>
    <row r="3272" spans="17:21">
      <c r="Q3272" s="5"/>
      <c r="R3272" s="3"/>
      <c r="U3272" s="16"/>
    </row>
    <row r="3273" spans="17:21">
      <c r="Q3273" s="5"/>
      <c r="R3273" s="3"/>
      <c r="U3273" s="16"/>
    </row>
    <row r="3274" spans="17:21">
      <c r="Q3274" s="5"/>
      <c r="R3274" s="3"/>
      <c r="U3274" s="16"/>
    </row>
    <row r="3275" spans="17:21">
      <c r="Q3275" s="5"/>
      <c r="R3275" s="3"/>
      <c r="U3275" s="16"/>
    </row>
    <row r="3276" spans="17:21">
      <c r="Q3276" s="5"/>
      <c r="R3276" s="3"/>
      <c r="U3276" s="16"/>
    </row>
    <row r="3277" spans="17:21">
      <c r="Q3277" s="5"/>
      <c r="R3277" s="3"/>
      <c r="U3277" s="16"/>
    </row>
    <row r="3278" spans="17:21">
      <c r="Q3278" s="5"/>
      <c r="R3278" s="3"/>
      <c r="U3278" s="16"/>
    </row>
    <row r="3279" spans="17:21">
      <c r="Q3279" s="5"/>
      <c r="R3279" s="3"/>
      <c r="U3279" s="16"/>
    </row>
    <row r="3280" spans="17:21">
      <c r="Q3280" s="5"/>
      <c r="R3280" s="3"/>
      <c r="U3280" s="16"/>
    </row>
    <row r="3281" spans="17:21">
      <c r="Q3281" s="5"/>
      <c r="R3281" s="3"/>
      <c r="U3281" s="16"/>
    </row>
    <row r="3282" spans="17:21">
      <c r="Q3282" s="5"/>
      <c r="R3282" s="3"/>
      <c r="U3282" s="16"/>
    </row>
    <row r="3283" spans="17:21">
      <c r="Q3283" s="5"/>
      <c r="R3283" s="3"/>
      <c r="U3283" s="16"/>
    </row>
    <row r="3284" spans="17:21">
      <c r="Q3284" s="5"/>
      <c r="R3284" s="3"/>
      <c r="U3284" s="16"/>
    </row>
    <row r="3285" spans="17:21">
      <c r="Q3285" s="5"/>
      <c r="R3285" s="3"/>
      <c r="U3285" s="16"/>
    </row>
    <row r="3286" spans="17:21">
      <c r="Q3286" s="5"/>
      <c r="R3286" s="3"/>
      <c r="U3286" s="16"/>
    </row>
    <row r="3287" spans="17:21">
      <c r="Q3287" s="5"/>
      <c r="R3287" s="3"/>
      <c r="U3287" s="16"/>
    </row>
    <row r="3288" spans="17:21">
      <c r="Q3288" s="5"/>
      <c r="R3288" s="3"/>
      <c r="U3288" s="16"/>
    </row>
    <row r="3289" spans="17:21">
      <c r="Q3289" s="5"/>
      <c r="R3289" s="3"/>
      <c r="U3289" s="16"/>
    </row>
    <row r="3290" spans="17:21">
      <c r="Q3290" s="5"/>
      <c r="R3290" s="3"/>
      <c r="U3290" s="16"/>
    </row>
    <row r="3291" spans="17:21">
      <c r="Q3291" s="5"/>
      <c r="R3291" s="3"/>
      <c r="U3291" s="16"/>
    </row>
    <row r="3292" spans="17:21">
      <c r="Q3292" s="5"/>
      <c r="R3292" s="3"/>
      <c r="U3292" s="16"/>
    </row>
    <row r="3293" spans="17:21">
      <c r="Q3293" s="5"/>
      <c r="R3293" s="3"/>
      <c r="U3293" s="16"/>
    </row>
    <row r="3294" spans="17:21">
      <c r="Q3294" s="5"/>
      <c r="R3294" s="3"/>
      <c r="U3294" s="16"/>
    </row>
    <row r="3295" spans="17:21">
      <c r="Q3295" s="5"/>
      <c r="R3295" s="3"/>
      <c r="U3295" s="16"/>
    </row>
    <row r="3296" spans="17:21">
      <c r="Q3296" s="5"/>
      <c r="R3296" s="3"/>
      <c r="U3296" s="16"/>
    </row>
    <row r="3297" spans="17:26">
      <c r="Q3297" s="5"/>
      <c r="R3297" s="3"/>
      <c r="U3297" s="16"/>
    </row>
    <row r="3298" spans="17:26">
      <c r="Q3298" s="5"/>
      <c r="R3298" s="3"/>
      <c r="U3298" s="16"/>
    </row>
    <row r="3299" spans="17:26">
      <c r="Q3299" s="5"/>
      <c r="R3299" s="3"/>
      <c r="U3299" s="16"/>
    </row>
    <row r="3300" spans="17:26">
      <c r="Q3300" s="5"/>
      <c r="R3300" s="3"/>
      <c r="U3300" s="16"/>
      <c r="V3300" s="2"/>
      <c r="W3300" s="5"/>
    </row>
    <row r="3301" spans="17:26">
      <c r="Q3301" s="5">
        <v>2408.4016000000001</v>
      </c>
      <c r="R3301" s="3">
        <v>-153.808975</v>
      </c>
      <c r="U3301" s="16"/>
      <c r="V3301" s="2">
        <v>-121.811187</v>
      </c>
      <c r="W3301" s="5">
        <v>36.801343000000003</v>
      </c>
      <c r="X3301">
        <v>2420.895728</v>
      </c>
      <c r="Y3301">
        <v>247.332289</v>
      </c>
      <c r="Z3301">
        <v>2.8420999999999998E-2</v>
      </c>
    </row>
    <row r="3302" spans="17:26">
      <c r="Q3302" s="5">
        <v>4403.7001</v>
      </c>
      <c r="R3302" s="3">
        <v>-216.93920900000001</v>
      </c>
      <c r="U3302" s="16"/>
      <c r="V3302" s="2">
        <v>-121.823542</v>
      </c>
      <c r="W3302" s="5">
        <v>36.793230999999999</v>
      </c>
      <c r="X3302">
        <v>4418.1927969999997</v>
      </c>
      <c r="Y3302">
        <v>101.95658400000001</v>
      </c>
      <c r="Z3302">
        <v>3.8293000000000001E-2</v>
      </c>
    </row>
    <row r="3303" spans="17:26">
      <c r="Q3303" s="5">
        <v>4773.7650999999996</v>
      </c>
      <c r="R3303" s="3">
        <v>-228.519226</v>
      </c>
      <c r="U3303" s="16"/>
      <c r="V3303" s="2">
        <v>-121.826882</v>
      </c>
      <c r="W3303" s="5">
        <v>36.791339000000001</v>
      </c>
      <c r="X3303">
        <v>4788.6507490000004</v>
      </c>
      <c r="Y3303">
        <v>225</v>
      </c>
      <c r="Z3303">
        <v>3.003E-3</v>
      </c>
    </row>
    <row r="3304" spans="17:26">
      <c r="Q3304" s="5">
        <v>9408.2918000000009</v>
      </c>
      <c r="R3304" s="3">
        <v>-373.16287199999999</v>
      </c>
      <c r="U3304" s="16"/>
      <c r="V3304" s="2">
        <v>-121.86327900000001</v>
      </c>
      <c r="W3304" s="5">
        <v>36.796745999999999</v>
      </c>
      <c r="X3304">
        <v>9426.4730999999992</v>
      </c>
      <c r="Y3304">
        <v>111.77381</v>
      </c>
      <c r="Z3304">
        <v>4.5268999999999997E-2</v>
      </c>
    </row>
    <row r="3305" spans="17:26">
      <c r="Q3305" s="5">
        <v>11184.3015</v>
      </c>
      <c r="R3305" s="3">
        <v>-419.63894699999997</v>
      </c>
      <c r="U3305" s="16"/>
      <c r="V3305" s="2">
        <v>-121.88064300000001</v>
      </c>
      <c r="W3305" s="5">
        <v>36.794313000000002</v>
      </c>
      <c r="X3305">
        <v>11203.506332999999</v>
      </c>
      <c r="Y3305">
        <v>0</v>
      </c>
      <c r="Z3305">
        <v>3.8544000000000002E-2</v>
      </c>
    </row>
    <row r="3306" spans="17:26">
      <c r="Q3306" s="5">
        <v>14185.410400000001</v>
      </c>
      <c r="R3306" s="3">
        <v>-489.59225500000002</v>
      </c>
      <c r="U3306" s="16"/>
      <c r="V3306" s="2">
        <v>-121.90101300000001</v>
      </c>
      <c r="W3306" s="5">
        <v>36.798909000000002</v>
      </c>
      <c r="X3306">
        <v>14207.052613</v>
      </c>
      <c r="Y3306">
        <v>218.39825999999999</v>
      </c>
      <c r="Z3306">
        <v>1.6976000000000002E-2</v>
      </c>
    </row>
    <row r="3307" spans="17:26">
      <c r="Q3307" s="5">
        <v>14957.6139</v>
      </c>
      <c r="R3307" s="3">
        <v>-509.92526199999998</v>
      </c>
      <c r="U3307" s="16"/>
      <c r="V3307" s="2">
        <v>-121.905688</v>
      </c>
      <c r="W3307" s="5">
        <v>36.795124000000001</v>
      </c>
      <c r="X3307">
        <v>14979.730436</v>
      </c>
      <c r="Y3307">
        <v>231.28168700000001</v>
      </c>
      <c r="Z3307">
        <v>9.6200000000000001E-3</v>
      </c>
    </row>
    <row r="3308" spans="17:26">
      <c r="Q3308" s="5">
        <v>17382.120299999999</v>
      </c>
      <c r="R3308" s="3">
        <v>-575.12408400000004</v>
      </c>
      <c r="U3308" s="16"/>
      <c r="V3308" s="2">
        <v>-121.898341</v>
      </c>
      <c r="W3308" s="5">
        <v>36.777279</v>
      </c>
      <c r="X3308">
        <v>17406.159585000001</v>
      </c>
      <c r="Y3308">
        <v>180</v>
      </c>
      <c r="Z3308">
        <v>4.9000000000000002E-2</v>
      </c>
    </row>
    <row r="3309" spans="17:26">
      <c r="Q3309" s="5">
        <v>18363.8485</v>
      </c>
      <c r="R3309" s="3">
        <v>-603.81616199999996</v>
      </c>
      <c r="U3309" s="16"/>
      <c r="V3309" s="2">
        <v>-121.906356</v>
      </c>
      <c r="W3309" s="5">
        <v>36.774845999999997</v>
      </c>
      <c r="X3309">
        <v>18392.936296</v>
      </c>
      <c r="Y3309">
        <v>281.21757000000002</v>
      </c>
      <c r="Z3309">
        <v>4.6299E-2</v>
      </c>
    </row>
    <row r="3310" spans="17:26">
      <c r="Q3310" s="5">
        <v>19353.649799999999</v>
      </c>
      <c r="R3310" s="3">
        <v>-632.97827099999995</v>
      </c>
      <c r="U3310" s="16"/>
      <c r="V3310" s="2">
        <v>-121.916039</v>
      </c>
      <c r="W3310" s="5">
        <v>36.778902000000002</v>
      </c>
      <c r="X3310">
        <v>19383.385624999999</v>
      </c>
      <c r="Y3310">
        <v>292.81104900000003</v>
      </c>
      <c r="Z3310">
        <v>3.3954999999999999E-2</v>
      </c>
    </row>
    <row r="3311" spans="17:26">
      <c r="Q3311" s="5">
        <v>21378.312999999998</v>
      </c>
      <c r="R3311" s="3">
        <v>-694.35199</v>
      </c>
      <c r="U3311" s="16"/>
      <c r="V3311" s="2">
        <v>-121.93173400000001</v>
      </c>
      <c r="W3311" s="5">
        <v>36.784039</v>
      </c>
      <c r="X3311">
        <v>21409.717881</v>
      </c>
      <c r="Y3311">
        <v>180</v>
      </c>
      <c r="Z3311">
        <v>4.2299000000000003E-2</v>
      </c>
    </row>
    <row r="3312" spans="17:26">
      <c r="Q3312" s="5">
        <v>24145.4761</v>
      </c>
      <c r="R3312" s="3">
        <v>-786.91442900000004</v>
      </c>
      <c r="U3312" s="16"/>
      <c r="V3312" s="2">
        <v>-121.95811399999999</v>
      </c>
      <c r="W3312" s="5">
        <v>36.778091000000003</v>
      </c>
      <c r="X3312">
        <v>24179.970202</v>
      </c>
      <c r="Y3312">
        <v>252.45427100000001</v>
      </c>
      <c r="Z3312">
        <v>2.2750000000000001E-3</v>
      </c>
    </row>
    <row r="3313" spans="17:26">
      <c r="Q3313" s="5">
        <v>25733.645700000001</v>
      </c>
      <c r="R3313" s="3">
        <v>-827.74188200000003</v>
      </c>
      <c r="U3313" s="16"/>
      <c r="V3313" s="2">
        <v>-121.967798</v>
      </c>
      <c r="W3313" s="5">
        <v>36.766464999999997</v>
      </c>
      <c r="X3313">
        <v>25769.046322999999</v>
      </c>
      <c r="Y3313">
        <v>180</v>
      </c>
      <c r="Z3313">
        <v>3.2543000000000002E-2</v>
      </c>
    </row>
    <row r="3314" spans="17:26">
      <c r="Q3314" s="5">
        <v>39719.766499999998</v>
      </c>
      <c r="R3314" s="3">
        <v>-1279.642456</v>
      </c>
      <c r="U3314" s="16"/>
      <c r="V3314" s="2">
        <v>-122.018888</v>
      </c>
      <c r="W3314" s="5">
        <v>36.738346</v>
      </c>
      <c r="X3314">
        <v>39774.235503999997</v>
      </c>
      <c r="Y3314">
        <v>167.14011300000001</v>
      </c>
      <c r="Z3314">
        <v>3.6833999999999999E-2</v>
      </c>
    </row>
    <row r="3315" spans="17:26">
      <c r="Q3315" s="5">
        <v>42126.587800000001</v>
      </c>
      <c r="R3315" s="3">
        <v>-1425.236938</v>
      </c>
      <c r="U3315" s="16"/>
      <c r="V3315" s="2">
        <v>-122.01454699999999</v>
      </c>
      <c r="W3315" s="5">
        <v>36.721041999999997</v>
      </c>
      <c r="X3315">
        <v>42191.078289999998</v>
      </c>
      <c r="Y3315">
        <v>161.835454</v>
      </c>
      <c r="Z3315">
        <v>3.2143999999999999E-2</v>
      </c>
    </row>
    <row r="3316" spans="17:26">
      <c r="Q3316" s="5">
        <v>44116.706100000003</v>
      </c>
      <c r="R3316" s="3">
        <v>-1523.810669</v>
      </c>
      <c r="U3316" s="16"/>
      <c r="V3316" s="2">
        <v>-122.01855399999999</v>
      </c>
      <c r="W3316" s="5">
        <v>36.704008999999999</v>
      </c>
      <c r="X3316">
        <v>44185.701766999999</v>
      </c>
      <c r="Y3316">
        <v>180</v>
      </c>
      <c r="Z3316">
        <v>3.2744000000000002E-2</v>
      </c>
    </row>
    <row r="3317" spans="17:26">
      <c r="Q3317" s="5">
        <v>45518.667000000001</v>
      </c>
      <c r="R3317" s="3">
        <v>-1581.103394</v>
      </c>
      <c r="U3317" s="16"/>
      <c r="V3317" s="2">
        <v>-122.030241</v>
      </c>
      <c r="W3317" s="5">
        <v>36.698059999999998</v>
      </c>
      <c r="X3317">
        <v>45590.604621999999</v>
      </c>
      <c r="Y3317">
        <v>180</v>
      </c>
      <c r="Z3317">
        <v>2.8445000000000002E-2</v>
      </c>
    </row>
    <row r="3318" spans="17:26">
      <c r="Q3318" s="5">
        <v>49089.532299999999</v>
      </c>
      <c r="R3318" s="3">
        <v>-1748.1511230000001</v>
      </c>
      <c r="U3318" s="16"/>
      <c r="V3318" s="2">
        <v>-122.065637</v>
      </c>
      <c r="W3318" s="5">
        <v>36.695897000000002</v>
      </c>
      <c r="X3318">
        <v>49167.327647999999</v>
      </c>
      <c r="Y3318">
        <v>281.21757000000002</v>
      </c>
      <c r="Z3318">
        <v>7.1157999999999999E-2</v>
      </c>
    </row>
    <row r="3319" spans="17:26">
      <c r="Q3319" s="5">
        <v>54096.939899999998</v>
      </c>
      <c r="R3319" s="3">
        <v>-1915.3739009999999</v>
      </c>
      <c r="U3319" s="16"/>
      <c r="V3319">
        <v>-122.111051</v>
      </c>
      <c r="W3319">
        <v>36.692653</v>
      </c>
      <c r="X3319">
        <v>54178.441569000002</v>
      </c>
      <c r="Y3319">
        <v>180</v>
      </c>
      <c r="Z3319">
        <v>3.0456E-2</v>
      </c>
    </row>
    <row r="3320" spans="17:26">
      <c r="Q3320" s="5">
        <v>55081.092299999997</v>
      </c>
      <c r="R3320" s="3">
        <v>-1947.715942</v>
      </c>
      <c r="U3320" s="16"/>
      <c r="V3320">
        <v>-122.10671000000001</v>
      </c>
      <c r="W3320">
        <v>36.684542</v>
      </c>
      <c r="X3320">
        <v>55163.191587000001</v>
      </c>
      <c r="Y3320">
        <v>180</v>
      </c>
      <c r="Z3320">
        <v>9.4090000000000007E-3</v>
      </c>
    </row>
  </sheetData>
  <mergeCells count="2">
    <mergeCell ref="A1:K1"/>
    <mergeCell ref="O1:T1"/>
  </mergeCells>
  <pageMargins left="0.75" right="0.75" top="1" bottom="1" header="0.5" footer="0.5"/>
  <pageSetup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79"/>
  <sheetViews>
    <sheetView workbookViewId="0">
      <selection activeCell="C73" sqref="C73"/>
    </sheetView>
  </sheetViews>
  <sheetFormatPr baseColWidth="10" defaultRowHeight="15" x14ac:dyDescent="0"/>
  <cols>
    <col min="1" max="1" width="15.1640625" bestFit="1" customWidth="1"/>
    <col min="2" max="2" width="16.1640625" bestFit="1" customWidth="1"/>
    <col min="3" max="3" width="7.6640625" bestFit="1" customWidth="1"/>
    <col min="4" max="4" width="15" style="5" bestFit="1" customWidth="1"/>
    <col min="5" max="5" width="13.1640625" bestFit="1" customWidth="1"/>
    <col min="6" max="6" width="14.5" bestFit="1" customWidth="1"/>
    <col min="7" max="7" width="13.83203125" bestFit="1" customWidth="1"/>
    <col min="8" max="8" width="11.83203125" bestFit="1" customWidth="1"/>
    <col min="9" max="9" width="10.1640625" bestFit="1" customWidth="1"/>
    <col min="10" max="10" width="15.1640625" bestFit="1" customWidth="1"/>
    <col min="11" max="11" width="14.1640625" bestFit="1" customWidth="1"/>
    <col min="12" max="12" width="10.6640625" bestFit="1" customWidth="1"/>
    <col min="13" max="13" width="17.1640625" bestFit="1" customWidth="1"/>
    <col min="15" max="15" width="11.5" bestFit="1" customWidth="1"/>
  </cols>
  <sheetData>
    <row r="1" spans="1:14">
      <c r="A1" t="s">
        <v>28</v>
      </c>
      <c r="B1" t="s">
        <v>29</v>
      </c>
      <c r="C1" t="s">
        <v>30</v>
      </c>
      <c r="D1" s="5" t="s">
        <v>31</v>
      </c>
      <c r="E1" t="s">
        <v>32</v>
      </c>
      <c r="F1" t="s">
        <v>33</v>
      </c>
      <c r="G1" t="s">
        <v>34</v>
      </c>
      <c r="H1" t="s">
        <v>35</v>
      </c>
      <c r="I1" t="s">
        <v>36</v>
      </c>
      <c r="J1" t="s">
        <v>37</v>
      </c>
      <c r="K1" t="s">
        <v>38</v>
      </c>
      <c r="L1" t="s">
        <v>39</v>
      </c>
      <c r="M1" t="s">
        <v>40</v>
      </c>
    </row>
    <row r="2" spans="1:14">
      <c r="A2">
        <v>1</v>
      </c>
      <c r="B2">
        <v>0</v>
      </c>
      <c r="C2">
        <v>0</v>
      </c>
      <c r="D2" s="5">
        <v>1003.2517</v>
      </c>
      <c r="E2">
        <v>446.24658189500002</v>
      </c>
      <c r="F2">
        <v>-79.259511000000003</v>
      </c>
      <c r="G2">
        <v>0</v>
      </c>
      <c r="H2">
        <v>-121.796161</v>
      </c>
      <c r="I2">
        <v>36.803446999999998</v>
      </c>
      <c r="J2">
        <v>1012.416213</v>
      </c>
      <c r="K2">
        <v>264.27492000000001</v>
      </c>
      <c r="L2">
        <v>2.3137000000000001E-2</v>
      </c>
      <c r="N2" s="5"/>
    </row>
    <row r="3" spans="1:14">
      <c r="A3">
        <v>1</v>
      </c>
      <c r="B3">
        <v>1</v>
      </c>
      <c r="C3">
        <v>0</v>
      </c>
      <c r="D3" s="5">
        <v>1182.7356</v>
      </c>
      <c r="E3">
        <v>446.56810638500002</v>
      </c>
      <c r="F3">
        <v>-88.695448999999996</v>
      </c>
      <c r="G3">
        <v>0</v>
      </c>
      <c r="H3">
        <v>-121.798164</v>
      </c>
      <c r="I3">
        <v>36.803530000000002</v>
      </c>
      <c r="J3">
        <v>1192.2717339999999</v>
      </c>
      <c r="K3">
        <v>274.50977999999998</v>
      </c>
      <c r="L3">
        <v>6.9882E-2</v>
      </c>
      <c r="M3">
        <f>D3-D2</f>
        <v>179.48389999999995</v>
      </c>
      <c r="N3" s="5"/>
    </row>
    <row r="4" spans="1:14">
      <c r="A4">
        <v>1</v>
      </c>
      <c r="B4">
        <v>2</v>
      </c>
      <c r="C4">
        <v>0</v>
      </c>
      <c r="D4" s="5">
        <v>1392.4151999999999</v>
      </c>
      <c r="E4">
        <v>434.89117460400001</v>
      </c>
      <c r="F4">
        <v>-105.554734</v>
      </c>
      <c r="G4">
        <v>0</v>
      </c>
      <c r="H4">
        <v>-121.80050199999999</v>
      </c>
      <c r="I4">
        <v>36.803466</v>
      </c>
      <c r="J4">
        <v>1402.717928</v>
      </c>
      <c r="K4">
        <v>262.89783499999999</v>
      </c>
      <c r="L4">
        <v>0.11863600000000001</v>
      </c>
      <c r="M4">
        <f t="shared" ref="M4:M67" si="0">D4-D3</f>
        <v>209.67959999999994</v>
      </c>
      <c r="N4" s="5"/>
    </row>
    <row r="5" spans="1:14">
      <c r="A5">
        <v>1</v>
      </c>
      <c r="B5">
        <v>3</v>
      </c>
      <c r="C5">
        <v>0</v>
      </c>
      <c r="D5" s="5">
        <v>1603.2204999999999</v>
      </c>
      <c r="E5">
        <v>441.54028721399999</v>
      </c>
      <c r="F5">
        <v>-122.003922</v>
      </c>
      <c r="G5">
        <v>0</v>
      </c>
      <c r="H5">
        <v>-121.80283900000001</v>
      </c>
      <c r="I5">
        <v>36.803198999999999</v>
      </c>
      <c r="J5">
        <v>1614.191014</v>
      </c>
      <c r="K5">
        <v>257.89707900000002</v>
      </c>
      <c r="L5">
        <v>4.8856999999999998E-2</v>
      </c>
      <c r="M5">
        <f t="shared" si="0"/>
        <v>210.80529999999999</v>
      </c>
      <c r="N5" s="5"/>
    </row>
    <row r="6" spans="1:14">
      <c r="A6">
        <v>1</v>
      </c>
      <c r="B6">
        <v>4</v>
      </c>
      <c r="C6">
        <v>0</v>
      </c>
      <c r="D6" s="5">
        <v>1785.5601999999999</v>
      </c>
      <c r="E6">
        <v>302.29744399100002</v>
      </c>
      <c r="F6">
        <v>-125.785309</v>
      </c>
      <c r="G6">
        <v>0</v>
      </c>
      <c r="H6">
        <v>-121.80484300000001</v>
      </c>
      <c r="I6">
        <v>36.802875</v>
      </c>
      <c r="J6">
        <v>1796.600277</v>
      </c>
      <c r="K6">
        <v>257.89829700000001</v>
      </c>
      <c r="L6">
        <v>2.0288E-2</v>
      </c>
      <c r="M6">
        <f t="shared" si="0"/>
        <v>182.33969999999999</v>
      </c>
      <c r="N6" s="5"/>
    </row>
    <row r="7" spans="1:14">
      <c r="A7">
        <v>1</v>
      </c>
      <c r="B7">
        <v>5</v>
      </c>
      <c r="C7">
        <v>0</v>
      </c>
      <c r="D7" s="5">
        <v>1995.2528</v>
      </c>
      <c r="E7">
        <v>185.80532421300001</v>
      </c>
      <c r="F7">
        <v>-136.97225399999999</v>
      </c>
      <c r="G7">
        <v>0</v>
      </c>
      <c r="H7">
        <v>-121.80718</v>
      </c>
      <c r="I7">
        <v>36.802847</v>
      </c>
      <c r="J7">
        <v>2006.7077420000001</v>
      </c>
      <c r="K7">
        <v>271.79187899999999</v>
      </c>
      <c r="L7">
        <v>4.9661999999999998E-2</v>
      </c>
      <c r="M7">
        <f t="shared" si="0"/>
        <v>209.69260000000008</v>
      </c>
      <c r="N7" s="5"/>
    </row>
    <row r="8" spans="1:14">
      <c r="A8">
        <v>1</v>
      </c>
      <c r="B8">
        <v>6</v>
      </c>
      <c r="C8">
        <v>0</v>
      </c>
      <c r="D8" s="5">
        <v>2180.0594000000001</v>
      </c>
      <c r="E8">
        <v>164.50146440899999</v>
      </c>
      <c r="F8">
        <v>-146.74237199999999</v>
      </c>
      <c r="G8">
        <v>0</v>
      </c>
      <c r="H8">
        <v>-121.809184</v>
      </c>
      <c r="I8">
        <v>36.802543999999997</v>
      </c>
      <c r="J8">
        <v>2191.8086309999999</v>
      </c>
      <c r="K8">
        <v>250.73365799999999</v>
      </c>
      <c r="L8">
        <v>4.7388E-2</v>
      </c>
      <c r="M8">
        <f t="shared" si="0"/>
        <v>184.80660000000012</v>
      </c>
      <c r="N8" s="5"/>
    </row>
    <row r="9" spans="1:14">
      <c r="A9">
        <v>1</v>
      </c>
      <c r="B9">
        <v>7</v>
      </c>
      <c r="C9">
        <v>0</v>
      </c>
      <c r="D9" s="5">
        <v>2408.4016000000001</v>
      </c>
      <c r="E9">
        <v>212.06432370100001</v>
      </c>
      <c r="F9">
        <v>-153.808975</v>
      </c>
      <c r="G9">
        <v>0</v>
      </c>
      <c r="H9">
        <v>-121.811187</v>
      </c>
      <c r="I9">
        <v>36.801343000000003</v>
      </c>
      <c r="J9">
        <v>2420.895728</v>
      </c>
      <c r="K9">
        <v>224.09221199999999</v>
      </c>
      <c r="L9">
        <v>7.8083E-2</v>
      </c>
      <c r="M9">
        <f t="shared" si="0"/>
        <v>228.34220000000005</v>
      </c>
      <c r="N9" s="5"/>
    </row>
    <row r="10" spans="1:14">
      <c r="A10">
        <v>1</v>
      </c>
      <c r="B10">
        <v>8</v>
      </c>
      <c r="C10">
        <v>0</v>
      </c>
      <c r="D10" s="5">
        <v>2605.9585000000002</v>
      </c>
      <c r="E10">
        <v>161.32298421499999</v>
      </c>
      <c r="F10">
        <v>-160.97313500000001</v>
      </c>
      <c r="G10">
        <v>0</v>
      </c>
      <c r="H10">
        <v>-121.813124</v>
      </c>
      <c r="I10">
        <v>36.800530999999999</v>
      </c>
      <c r="J10">
        <v>2618.7400299999999</v>
      </c>
      <c r="K10">
        <v>237.10782599999999</v>
      </c>
      <c r="L10">
        <v>2.2921E-2</v>
      </c>
      <c r="M10">
        <f t="shared" si="0"/>
        <v>197.55690000000004</v>
      </c>
      <c r="N10" s="5"/>
    </row>
    <row r="11" spans="1:14">
      <c r="A11">
        <v>1</v>
      </c>
      <c r="B11">
        <v>9</v>
      </c>
      <c r="C11">
        <v>0</v>
      </c>
      <c r="D11" s="5">
        <v>2803.7854000000002</v>
      </c>
      <c r="E11">
        <v>174.72941966100001</v>
      </c>
      <c r="F11">
        <v>-165.342816</v>
      </c>
      <c r="G11">
        <v>0</v>
      </c>
      <c r="H11">
        <v>-121.81393300000001</v>
      </c>
      <c r="I11">
        <v>36.798909000000002</v>
      </c>
      <c r="J11">
        <v>2817.117874</v>
      </c>
      <c r="K11">
        <v>197.60799</v>
      </c>
      <c r="L11">
        <v>3.2818E-2</v>
      </c>
      <c r="M11">
        <f t="shared" si="0"/>
        <v>197.82690000000002</v>
      </c>
      <c r="N11" s="5"/>
    </row>
    <row r="12" spans="1:14">
      <c r="A12">
        <v>1</v>
      </c>
      <c r="B12">
        <v>10</v>
      </c>
      <c r="C12">
        <v>0</v>
      </c>
      <c r="D12" s="5">
        <v>2994.8573999999999</v>
      </c>
      <c r="E12">
        <v>93.300136755400004</v>
      </c>
      <c r="F12">
        <v>-171.827393</v>
      </c>
      <c r="G12">
        <v>0</v>
      </c>
      <c r="H12">
        <v>-121.815862</v>
      </c>
      <c r="I12">
        <v>36.798585000000003</v>
      </c>
      <c r="J12">
        <v>3008.3381709999999</v>
      </c>
      <c r="K12">
        <v>280.67549100000002</v>
      </c>
      <c r="L12">
        <v>3.6435000000000002E-2</v>
      </c>
      <c r="M12">
        <f t="shared" si="0"/>
        <v>191.07199999999966</v>
      </c>
      <c r="N12" s="5"/>
    </row>
    <row r="13" spans="1:14">
      <c r="A13">
        <v>1</v>
      </c>
      <c r="B13">
        <v>11</v>
      </c>
      <c r="C13">
        <v>0</v>
      </c>
      <c r="D13" s="5">
        <v>3192.2352000000001</v>
      </c>
      <c r="E13">
        <v>96.984498255199995</v>
      </c>
      <c r="F13">
        <v>-178.899699</v>
      </c>
      <c r="G13">
        <v>1</v>
      </c>
      <c r="H13">
        <v>-121.817977</v>
      </c>
      <c r="I13">
        <v>36.799089000000002</v>
      </c>
      <c r="J13">
        <v>3205.8858420000001</v>
      </c>
      <c r="K13">
        <v>289.40026499999999</v>
      </c>
      <c r="L13">
        <v>1.8945E-2</v>
      </c>
      <c r="M13">
        <f t="shared" si="0"/>
        <v>197.37780000000021</v>
      </c>
      <c r="N13" s="5"/>
    </row>
    <row r="14" spans="1:14">
      <c r="A14">
        <v>1</v>
      </c>
      <c r="B14">
        <v>12</v>
      </c>
      <c r="C14">
        <v>0</v>
      </c>
      <c r="D14" s="5">
        <v>3389.0155</v>
      </c>
      <c r="E14">
        <v>88.129192909599993</v>
      </c>
      <c r="F14">
        <v>-184.60334</v>
      </c>
      <c r="G14">
        <v>0</v>
      </c>
      <c r="H14">
        <v>-121.819869</v>
      </c>
      <c r="I14">
        <v>36.799945999999998</v>
      </c>
      <c r="J14">
        <v>3402.8403130000002</v>
      </c>
      <c r="K14">
        <v>306.35004700000002</v>
      </c>
      <c r="L14">
        <v>4.5610999999999999E-2</v>
      </c>
      <c r="M14">
        <f t="shared" si="0"/>
        <v>196.7802999999999</v>
      </c>
      <c r="N14" s="5"/>
    </row>
    <row r="15" spans="1:14">
      <c r="A15">
        <v>1</v>
      </c>
      <c r="B15">
        <v>13</v>
      </c>
      <c r="C15">
        <v>0</v>
      </c>
      <c r="D15" s="5">
        <v>3584.6732999999999</v>
      </c>
      <c r="E15">
        <v>80.534121314399997</v>
      </c>
      <c r="F15">
        <v>-190.128443</v>
      </c>
      <c r="G15">
        <v>0</v>
      </c>
      <c r="H15">
        <v>-121.821873</v>
      </c>
      <c r="I15">
        <v>36.800170999999999</v>
      </c>
      <c r="J15">
        <v>3598.6070089999998</v>
      </c>
      <c r="K15">
        <v>242.57277300000001</v>
      </c>
      <c r="L15">
        <v>1.1601E-2</v>
      </c>
      <c r="M15">
        <f t="shared" si="0"/>
        <v>195.65779999999995</v>
      </c>
      <c r="N15" s="5"/>
    </row>
    <row r="16" spans="1:14">
      <c r="A16">
        <v>1</v>
      </c>
      <c r="B16">
        <v>14</v>
      </c>
      <c r="C16">
        <v>0</v>
      </c>
      <c r="D16" s="5">
        <v>3803.8773000000001</v>
      </c>
      <c r="E16">
        <v>93.3523822123</v>
      </c>
      <c r="F16">
        <v>-199.032984</v>
      </c>
      <c r="G16">
        <v>0</v>
      </c>
      <c r="H16">
        <v>-121.822429</v>
      </c>
      <c r="I16">
        <v>36.798368000000004</v>
      </c>
      <c r="J16">
        <v>3818.0627410000002</v>
      </c>
      <c r="K16">
        <v>179.294567</v>
      </c>
      <c r="L16">
        <v>4.0305000000000001E-2</v>
      </c>
      <c r="M16">
        <f t="shared" si="0"/>
        <v>219.20400000000018</v>
      </c>
      <c r="N16" s="5"/>
    </row>
    <row r="17" spans="1:14">
      <c r="A17">
        <v>1</v>
      </c>
      <c r="B17">
        <v>15</v>
      </c>
      <c r="C17">
        <v>0</v>
      </c>
      <c r="D17" s="5">
        <v>3983.8553000000002</v>
      </c>
      <c r="E17">
        <v>135.185268861</v>
      </c>
      <c r="F17">
        <v>-204.03034500000001</v>
      </c>
      <c r="G17">
        <v>0</v>
      </c>
      <c r="H17">
        <v>-121.822429</v>
      </c>
      <c r="I17">
        <v>36.796745999999999</v>
      </c>
      <c r="J17">
        <v>3998.1238250000001</v>
      </c>
      <c r="K17">
        <v>179.29459399999999</v>
      </c>
      <c r="L17">
        <v>2.4861000000000001E-2</v>
      </c>
      <c r="M17">
        <f t="shared" si="0"/>
        <v>179.97800000000007</v>
      </c>
      <c r="N17" s="5"/>
    </row>
    <row r="18" spans="1:14">
      <c r="A18">
        <v>1</v>
      </c>
      <c r="B18">
        <v>16</v>
      </c>
      <c r="C18">
        <v>0</v>
      </c>
      <c r="D18" s="5">
        <v>4196.2588999999998</v>
      </c>
      <c r="E18">
        <v>150.96081092899999</v>
      </c>
      <c r="F18">
        <v>-210.92446899999999</v>
      </c>
      <c r="G18">
        <v>0</v>
      </c>
      <c r="H18">
        <v>-121.82265200000001</v>
      </c>
      <c r="I18">
        <v>36.794854000000001</v>
      </c>
      <c r="J18">
        <v>4210.6453469999997</v>
      </c>
      <c r="K18">
        <v>179.294759</v>
      </c>
      <c r="L18">
        <v>2.5142000000000001E-2</v>
      </c>
      <c r="M18">
        <f t="shared" si="0"/>
        <v>212.40359999999964</v>
      </c>
      <c r="N18" s="5"/>
    </row>
    <row r="19" spans="1:14">
      <c r="A19">
        <v>1</v>
      </c>
      <c r="B19">
        <v>17</v>
      </c>
      <c r="C19">
        <v>0</v>
      </c>
      <c r="D19" s="5">
        <v>4403.7001</v>
      </c>
      <c r="E19">
        <v>162.398784605</v>
      </c>
      <c r="F19">
        <v>-216.93920900000001</v>
      </c>
      <c r="G19">
        <v>0</v>
      </c>
      <c r="H19">
        <v>-121.823542</v>
      </c>
      <c r="I19">
        <v>36.793230999999999</v>
      </c>
      <c r="J19">
        <v>4418.1927969999997</v>
      </c>
      <c r="K19">
        <v>224.10280800000001</v>
      </c>
      <c r="L19">
        <v>2.8173E-2</v>
      </c>
      <c r="M19">
        <f t="shared" si="0"/>
        <v>207.44120000000021</v>
      </c>
      <c r="N19" s="5"/>
    </row>
    <row r="20" spans="1:14">
      <c r="A20">
        <v>1</v>
      </c>
      <c r="B20">
        <v>18</v>
      </c>
      <c r="C20">
        <v>0</v>
      </c>
      <c r="D20" s="5">
        <v>4577.5002999999997</v>
      </c>
      <c r="E20">
        <v>148.95724461099999</v>
      </c>
      <c r="F20">
        <v>-222.72348600000001</v>
      </c>
      <c r="G20">
        <v>0</v>
      </c>
      <c r="H20">
        <v>-121.824945</v>
      </c>
      <c r="I20">
        <v>36.792149999999999</v>
      </c>
      <c r="J20">
        <v>4592.2408869999999</v>
      </c>
      <c r="K20">
        <v>237.117975</v>
      </c>
      <c r="L20">
        <v>2.8629000000000002E-2</v>
      </c>
      <c r="M20">
        <f t="shared" si="0"/>
        <v>173.80019999999968</v>
      </c>
      <c r="N20" s="5"/>
    </row>
    <row r="21" spans="1:14">
      <c r="A21">
        <v>1</v>
      </c>
      <c r="B21">
        <v>19</v>
      </c>
      <c r="C21">
        <v>0</v>
      </c>
      <c r="D21" s="5">
        <v>4773.7650999999996</v>
      </c>
      <c r="E21">
        <v>168.20452004500001</v>
      </c>
      <c r="F21">
        <v>-228.519226</v>
      </c>
      <c r="G21">
        <v>0</v>
      </c>
      <c r="H21">
        <v>-121.826882</v>
      </c>
      <c r="I21">
        <v>36.791339000000001</v>
      </c>
      <c r="J21">
        <v>4788.6507490000004</v>
      </c>
      <c r="K21">
        <v>224.10565600000001</v>
      </c>
      <c r="L21">
        <v>8.4945999999999994E-2</v>
      </c>
      <c r="M21">
        <f t="shared" si="0"/>
        <v>196.26479999999992</v>
      </c>
      <c r="N21" s="5"/>
    </row>
    <row r="22" spans="1:14">
      <c r="A22">
        <v>1</v>
      </c>
      <c r="B22">
        <v>20</v>
      </c>
      <c r="C22">
        <v>0</v>
      </c>
      <c r="D22" s="5">
        <v>4992.5483999999997</v>
      </c>
      <c r="E22">
        <v>148.09629642300001</v>
      </c>
      <c r="F22">
        <v>-231.56917799999999</v>
      </c>
      <c r="G22">
        <v>0</v>
      </c>
      <c r="H22">
        <v>-121.828885</v>
      </c>
      <c r="I22">
        <v>36.790227000000002</v>
      </c>
      <c r="J22">
        <v>5007.4777299999996</v>
      </c>
      <c r="K22">
        <v>235.431737</v>
      </c>
      <c r="L22">
        <v>6.3309999999999998E-3</v>
      </c>
      <c r="M22">
        <f t="shared" si="0"/>
        <v>218.78330000000005</v>
      </c>
      <c r="N22" s="5"/>
    </row>
    <row r="23" spans="1:14">
      <c r="A23">
        <v>1</v>
      </c>
      <c r="B23">
        <v>21</v>
      </c>
      <c r="C23">
        <v>0</v>
      </c>
      <c r="D23" s="5">
        <v>5179.8923000000004</v>
      </c>
      <c r="E23">
        <v>160.57285122499999</v>
      </c>
      <c r="F23">
        <v>-235.64163199999999</v>
      </c>
      <c r="G23">
        <v>0</v>
      </c>
      <c r="H23">
        <v>-121.830555</v>
      </c>
      <c r="I23">
        <v>36.789276999999998</v>
      </c>
      <c r="J23">
        <v>5194.9504379999998</v>
      </c>
      <c r="K23">
        <v>276.47170499999999</v>
      </c>
      <c r="L23">
        <v>4.2832000000000002E-2</v>
      </c>
      <c r="M23">
        <f t="shared" si="0"/>
        <v>187.34390000000076</v>
      </c>
      <c r="N23" s="5"/>
    </row>
    <row r="24" spans="1:14">
      <c r="A24">
        <v>1</v>
      </c>
      <c r="B24">
        <v>22</v>
      </c>
      <c r="C24">
        <v>0</v>
      </c>
      <c r="D24" s="5">
        <v>5395.1954999999998</v>
      </c>
      <c r="E24">
        <v>213.82748960800001</v>
      </c>
      <c r="F24">
        <v>-243.777771</v>
      </c>
      <c r="G24">
        <v>1</v>
      </c>
      <c r="H24">
        <v>-121.832781</v>
      </c>
      <c r="I24">
        <v>36.789807000000003</v>
      </c>
      <c r="J24">
        <v>5410.4409690000002</v>
      </c>
      <c r="K24">
        <v>305.01946299999997</v>
      </c>
      <c r="L24">
        <v>1.4493000000000001E-2</v>
      </c>
      <c r="M24">
        <f t="shared" si="0"/>
        <v>215.30319999999938</v>
      </c>
      <c r="N24" s="5"/>
    </row>
    <row r="25" spans="1:14">
      <c r="A25">
        <v>1</v>
      </c>
      <c r="B25">
        <v>23</v>
      </c>
      <c r="C25">
        <v>0</v>
      </c>
      <c r="D25" s="5">
        <v>5587.6877000000004</v>
      </c>
      <c r="E25">
        <v>285.64926747099997</v>
      </c>
      <c r="F25">
        <v>-249.78141299999999</v>
      </c>
      <c r="G25">
        <v>1</v>
      </c>
      <c r="H25">
        <v>-121.83411700000001</v>
      </c>
      <c r="I25">
        <v>36.791159</v>
      </c>
      <c r="J25">
        <v>5603.0531780000001</v>
      </c>
      <c r="K25">
        <v>325.78819900000002</v>
      </c>
      <c r="L25">
        <v>4.2835999999999999E-2</v>
      </c>
      <c r="M25">
        <f t="shared" si="0"/>
        <v>192.49220000000059</v>
      </c>
      <c r="N25" s="5"/>
    </row>
    <row r="26" spans="1:14">
      <c r="A26">
        <v>1</v>
      </c>
      <c r="B26">
        <v>24</v>
      </c>
      <c r="C26">
        <v>0</v>
      </c>
      <c r="D26" s="5">
        <v>5791.0150999999996</v>
      </c>
      <c r="E26">
        <v>307.80009438500002</v>
      </c>
      <c r="F26">
        <v>-256.160055</v>
      </c>
      <c r="G26">
        <v>1</v>
      </c>
      <c r="H26">
        <v>-121.835452</v>
      </c>
      <c r="I26">
        <v>36.79251</v>
      </c>
      <c r="J26">
        <v>5806.4926880000003</v>
      </c>
      <c r="K26">
        <v>296.02141999999998</v>
      </c>
      <c r="L26">
        <v>3.6285999999999999E-2</v>
      </c>
      <c r="M26">
        <f t="shared" si="0"/>
        <v>203.32739999999922</v>
      </c>
      <c r="N26" s="5"/>
    </row>
    <row r="27" spans="1:14">
      <c r="A27">
        <v>1</v>
      </c>
      <c r="B27">
        <v>25</v>
      </c>
      <c r="C27">
        <v>0</v>
      </c>
      <c r="D27" s="5">
        <v>5986.2844999999998</v>
      </c>
      <c r="E27">
        <v>225.47695478899999</v>
      </c>
      <c r="F27">
        <v>-263.70344499999999</v>
      </c>
      <c r="G27">
        <v>0</v>
      </c>
      <c r="H27">
        <v>-121.83756700000001</v>
      </c>
      <c r="I27">
        <v>36.792375</v>
      </c>
      <c r="J27">
        <v>6001.927216</v>
      </c>
      <c r="K27">
        <v>242.58470600000001</v>
      </c>
      <c r="L27">
        <v>3.2395E-2</v>
      </c>
      <c r="M27">
        <f t="shared" si="0"/>
        <v>195.26940000000013</v>
      </c>
      <c r="N27" s="5"/>
    </row>
    <row r="28" spans="1:14">
      <c r="A28">
        <v>1</v>
      </c>
      <c r="B28">
        <v>26</v>
      </c>
      <c r="C28">
        <v>0</v>
      </c>
      <c r="D28" s="5">
        <v>6177.2434000000003</v>
      </c>
      <c r="E28">
        <v>156.11455940299999</v>
      </c>
      <c r="F28">
        <v>-270.70045499999998</v>
      </c>
      <c r="G28">
        <v>0</v>
      </c>
      <c r="H28">
        <v>-121.83957100000001</v>
      </c>
      <c r="I28">
        <v>36.792014999999999</v>
      </c>
      <c r="J28">
        <v>6193.0325489999996</v>
      </c>
      <c r="K28">
        <v>276.47724899999997</v>
      </c>
      <c r="L28">
        <v>4.2591999999999998E-2</v>
      </c>
      <c r="M28">
        <f t="shared" si="0"/>
        <v>190.95890000000054</v>
      </c>
      <c r="N28" s="5"/>
    </row>
    <row r="29" spans="1:14">
      <c r="A29">
        <v>1</v>
      </c>
      <c r="B29">
        <v>27</v>
      </c>
      <c r="C29">
        <v>0</v>
      </c>
      <c r="D29" s="5">
        <v>6392.1148999999996</v>
      </c>
      <c r="E29">
        <v>186.346921439</v>
      </c>
      <c r="F29">
        <v>-280.37715300000002</v>
      </c>
      <c r="G29">
        <v>0</v>
      </c>
      <c r="H29">
        <v>-121.841908</v>
      </c>
      <c r="I29">
        <v>36.792389999999997</v>
      </c>
      <c r="J29">
        <v>6408.1455239999996</v>
      </c>
      <c r="K29">
        <v>287.85674899999998</v>
      </c>
      <c r="L29">
        <v>5.2678000000000003E-2</v>
      </c>
      <c r="M29">
        <f t="shared" si="0"/>
        <v>214.87149999999929</v>
      </c>
      <c r="N29" s="5"/>
    </row>
    <row r="30" spans="1:14">
      <c r="A30">
        <v>1</v>
      </c>
      <c r="B30">
        <v>28</v>
      </c>
      <c r="C30">
        <v>0</v>
      </c>
      <c r="D30" s="5">
        <v>6580.0963000000002</v>
      </c>
      <c r="E30">
        <v>184.90514541100001</v>
      </c>
      <c r="F30">
        <v>-285.63192199999997</v>
      </c>
      <c r="G30">
        <v>0</v>
      </c>
      <c r="H30">
        <v>-121.843912</v>
      </c>
      <c r="I30">
        <v>36.792912000000001</v>
      </c>
      <c r="J30">
        <v>6596.2225680000001</v>
      </c>
      <c r="K30">
        <v>289.41432500000002</v>
      </c>
      <c r="L30">
        <v>2.4926E-2</v>
      </c>
      <c r="M30">
        <f t="shared" si="0"/>
        <v>187.98140000000058</v>
      </c>
      <c r="N30" s="5"/>
    </row>
    <row r="31" spans="1:14">
      <c r="A31">
        <v>1</v>
      </c>
      <c r="B31">
        <v>29</v>
      </c>
      <c r="C31">
        <v>0</v>
      </c>
      <c r="D31" s="5">
        <v>6779.4155000000001</v>
      </c>
      <c r="E31">
        <v>198.99011171399999</v>
      </c>
      <c r="F31">
        <v>-292.18118299999998</v>
      </c>
      <c r="G31">
        <v>0</v>
      </c>
      <c r="H31">
        <v>-121.84591500000001</v>
      </c>
      <c r="I31">
        <v>36.793636999999997</v>
      </c>
      <c r="J31">
        <v>6795.6584849999999</v>
      </c>
      <c r="K31">
        <v>310.68545599999999</v>
      </c>
      <c r="L31">
        <v>4.3436000000000002E-2</v>
      </c>
      <c r="M31">
        <f t="shared" si="0"/>
        <v>199.31919999999991</v>
      </c>
      <c r="N31" s="5"/>
    </row>
    <row r="32" spans="1:14">
      <c r="A32">
        <v>1</v>
      </c>
      <c r="B32">
        <v>30</v>
      </c>
      <c r="C32">
        <v>0</v>
      </c>
      <c r="D32" s="5">
        <v>6988.0236999999997</v>
      </c>
      <c r="E32">
        <v>196.70454013599999</v>
      </c>
      <c r="F32">
        <v>-301.16107199999999</v>
      </c>
      <c r="G32">
        <v>0</v>
      </c>
      <c r="H32">
        <v>-121.847919</v>
      </c>
      <c r="I32">
        <v>36.794583000000003</v>
      </c>
      <c r="J32">
        <v>7004.483792</v>
      </c>
      <c r="K32">
        <v>296.02948300000003</v>
      </c>
      <c r="L32">
        <v>3.9226999999999998E-2</v>
      </c>
      <c r="M32">
        <f t="shared" si="0"/>
        <v>208.60819999999967</v>
      </c>
      <c r="N32" s="5"/>
    </row>
    <row r="33" spans="1:14">
      <c r="A33">
        <v>1</v>
      </c>
      <c r="B33">
        <v>31</v>
      </c>
      <c r="C33">
        <v>0</v>
      </c>
      <c r="D33" s="5">
        <v>7198.7704000000003</v>
      </c>
      <c r="E33">
        <v>157.71686686499999</v>
      </c>
      <c r="F33">
        <v>-308.62229400000001</v>
      </c>
      <c r="G33">
        <v>0</v>
      </c>
      <c r="H33">
        <v>-121.84992200000001</v>
      </c>
      <c r="I33">
        <v>36.795574999999999</v>
      </c>
      <c r="J33">
        <v>7215.3699559999995</v>
      </c>
      <c r="K33">
        <v>306.36655400000001</v>
      </c>
      <c r="L33">
        <v>3.0790999999999999E-2</v>
      </c>
      <c r="M33">
        <f t="shared" si="0"/>
        <v>210.7467000000006</v>
      </c>
      <c r="N33" s="5"/>
    </row>
    <row r="34" spans="1:14">
      <c r="A34">
        <v>1</v>
      </c>
      <c r="B34">
        <v>32</v>
      </c>
      <c r="C34">
        <v>0</v>
      </c>
      <c r="D34" s="5">
        <v>7370.8554000000004</v>
      </c>
      <c r="E34">
        <v>158.132188848</v>
      </c>
      <c r="F34">
        <v>-313.54032899999999</v>
      </c>
      <c r="G34">
        <v>0</v>
      </c>
      <c r="H34">
        <v>-121.851592</v>
      </c>
      <c r="I34">
        <v>36.796340999999998</v>
      </c>
      <c r="J34">
        <v>7387.5323420000004</v>
      </c>
      <c r="K34">
        <v>296.03214800000001</v>
      </c>
      <c r="L34">
        <v>2.5562999999999999E-2</v>
      </c>
      <c r="M34">
        <f t="shared" si="0"/>
        <v>172.08500000000004</v>
      </c>
      <c r="N34" s="5"/>
    </row>
    <row r="35" spans="1:14">
      <c r="A35">
        <v>1</v>
      </c>
      <c r="B35">
        <v>33</v>
      </c>
      <c r="C35">
        <v>0</v>
      </c>
      <c r="D35" s="5">
        <v>7585.4735000000001</v>
      </c>
      <c r="E35">
        <v>180.61496658900001</v>
      </c>
      <c r="F35">
        <v>-319.29173100000003</v>
      </c>
      <c r="G35">
        <v>0</v>
      </c>
      <c r="H35">
        <v>-121.853596</v>
      </c>
      <c r="I35">
        <v>36.797403000000003</v>
      </c>
      <c r="J35">
        <v>7602.2402570000004</v>
      </c>
      <c r="K35">
        <v>305.03450900000001</v>
      </c>
      <c r="L35">
        <v>3.6185000000000002E-2</v>
      </c>
      <c r="M35">
        <f t="shared" si="0"/>
        <v>214.61809999999969</v>
      </c>
      <c r="N35" s="5"/>
    </row>
    <row r="36" spans="1:14">
      <c r="A36">
        <v>1</v>
      </c>
      <c r="B36">
        <v>34</v>
      </c>
      <c r="C36">
        <v>0</v>
      </c>
      <c r="D36" s="5">
        <v>7783.0268999999998</v>
      </c>
      <c r="E36">
        <v>157.00721519300001</v>
      </c>
      <c r="F36">
        <v>-325.04597200000001</v>
      </c>
      <c r="G36">
        <v>0</v>
      </c>
      <c r="H36">
        <v>-121.854731</v>
      </c>
      <c r="I36">
        <v>36.798909000000002</v>
      </c>
      <c r="J36">
        <v>7799.9255219999995</v>
      </c>
      <c r="K36">
        <v>348.07854500000002</v>
      </c>
      <c r="L36">
        <v>1.3561999999999999E-2</v>
      </c>
      <c r="M36">
        <f t="shared" si="0"/>
        <v>197.55339999999978</v>
      </c>
      <c r="N36" s="5"/>
    </row>
    <row r="37" spans="1:14">
      <c r="A37">
        <v>1</v>
      </c>
      <c r="B37">
        <v>35</v>
      </c>
      <c r="C37">
        <v>0</v>
      </c>
      <c r="D37" s="5">
        <v>7992.7264999999998</v>
      </c>
      <c r="E37">
        <v>182.76122015499999</v>
      </c>
      <c r="F37">
        <v>-331.06900999999999</v>
      </c>
      <c r="G37">
        <v>1</v>
      </c>
      <c r="H37">
        <v>-121.85537600000001</v>
      </c>
      <c r="I37">
        <v>36.800711999999997</v>
      </c>
      <c r="J37">
        <v>8009.7505659999997</v>
      </c>
      <c r="K37">
        <v>332.90499</v>
      </c>
      <c r="L37">
        <v>2.7848999999999999E-2</v>
      </c>
      <c r="M37">
        <f t="shared" si="0"/>
        <v>209.69959999999992</v>
      </c>
      <c r="N37" s="5"/>
    </row>
    <row r="38" spans="1:14">
      <c r="A38">
        <v>1</v>
      </c>
      <c r="B38">
        <v>36</v>
      </c>
      <c r="C38">
        <v>0</v>
      </c>
      <c r="D38" s="5">
        <v>8178.9648999999999</v>
      </c>
      <c r="E38">
        <v>214.33254374699999</v>
      </c>
      <c r="F38">
        <v>-336.32757099999998</v>
      </c>
      <c r="G38">
        <v>0</v>
      </c>
      <c r="H38">
        <v>-121.856267</v>
      </c>
      <c r="I38">
        <v>36.802191999999998</v>
      </c>
      <c r="J38">
        <v>8196.0739510000003</v>
      </c>
      <c r="K38">
        <v>305.03779900000001</v>
      </c>
      <c r="L38">
        <v>3.9226999999999998E-2</v>
      </c>
      <c r="M38">
        <f t="shared" si="0"/>
        <v>186.23840000000018</v>
      </c>
      <c r="N38" s="5"/>
    </row>
    <row r="39" spans="1:14">
      <c r="A39">
        <v>1</v>
      </c>
      <c r="B39">
        <v>37</v>
      </c>
      <c r="C39">
        <v>0</v>
      </c>
      <c r="D39" s="5">
        <v>8370.5902000000006</v>
      </c>
      <c r="E39">
        <v>216.764836847</v>
      </c>
      <c r="F39">
        <v>-344.15039100000001</v>
      </c>
      <c r="G39">
        <v>1</v>
      </c>
      <c r="H39">
        <v>-121.858048</v>
      </c>
      <c r="I39">
        <v>36.803145000000001</v>
      </c>
      <c r="J39">
        <v>8387.9248090000001</v>
      </c>
      <c r="K39">
        <v>296.038049</v>
      </c>
      <c r="L39">
        <v>5.1860999999999997E-2</v>
      </c>
      <c r="M39">
        <f t="shared" si="0"/>
        <v>191.62530000000061</v>
      </c>
      <c r="N39" s="5"/>
    </row>
    <row r="40" spans="1:14">
      <c r="A40">
        <v>1</v>
      </c>
      <c r="B40">
        <v>38</v>
      </c>
      <c r="C40">
        <v>0</v>
      </c>
      <c r="D40" s="5">
        <v>8594.6754000000001</v>
      </c>
      <c r="E40">
        <v>250.19458587700001</v>
      </c>
      <c r="F40">
        <v>-349.52368200000001</v>
      </c>
      <c r="G40">
        <v>1</v>
      </c>
      <c r="H40">
        <v>-121.860497</v>
      </c>
      <c r="I40">
        <v>36.803325000000001</v>
      </c>
      <c r="J40">
        <v>8612.0987420000001</v>
      </c>
      <c r="K40">
        <v>269.31723199999999</v>
      </c>
      <c r="L40">
        <v>4.1424999999999997E-2</v>
      </c>
      <c r="M40">
        <f t="shared" si="0"/>
        <v>224.08519999999953</v>
      </c>
      <c r="N40" s="5"/>
    </row>
    <row r="41" spans="1:14">
      <c r="A41">
        <v>1</v>
      </c>
      <c r="B41">
        <v>39</v>
      </c>
      <c r="C41">
        <v>0</v>
      </c>
      <c r="D41" s="5">
        <v>8788.3570999999993</v>
      </c>
      <c r="E41">
        <v>201.20034741800001</v>
      </c>
      <c r="F41">
        <v>-355.07763699999998</v>
      </c>
      <c r="G41">
        <v>1</v>
      </c>
      <c r="H41">
        <v>-121.861498</v>
      </c>
      <c r="I41">
        <v>36.801972999999997</v>
      </c>
      <c r="J41">
        <v>8806.1708309999995</v>
      </c>
      <c r="K41">
        <v>179.31791999999999</v>
      </c>
      <c r="L41">
        <v>4.6165999999999999E-2</v>
      </c>
      <c r="M41">
        <f t="shared" si="0"/>
        <v>193.68169999999918</v>
      </c>
      <c r="N41" s="5"/>
    </row>
    <row r="42" spans="1:14">
      <c r="A42">
        <v>1</v>
      </c>
      <c r="B42">
        <v>40</v>
      </c>
      <c r="C42">
        <v>0</v>
      </c>
      <c r="D42" s="5">
        <v>8978.6358999999993</v>
      </c>
      <c r="E42">
        <v>220.52374193599999</v>
      </c>
      <c r="F42">
        <v>-359.91407800000002</v>
      </c>
      <c r="G42">
        <v>0</v>
      </c>
      <c r="H42">
        <v>-121.861526</v>
      </c>
      <c r="I42">
        <v>36.800260999999999</v>
      </c>
      <c r="J42">
        <v>8996.5814539999992</v>
      </c>
      <c r="K42">
        <v>193.26269600000001</v>
      </c>
      <c r="L42">
        <v>3.3153000000000002E-2</v>
      </c>
      <c r="M42">
        <f t="shared" si="0"/>
        <v>190.27880000000005</v>
      </c>
      <c r="N42" s="5"/>
    </row>
    <row r="43" spans="1:14">
      <c r="A43">
        <v>1</v>
      </c>
      <c r="B43">
        <v>41</v>
      </c>
      <c r="C43">
        <v>0</v>
      </c>
      <c r="D43" s="5">
        <v>9188.4267</v>
      </c>
      <c r="E43">
        <v>356.43001726099999</v>
      </c>
      <c r="F43">
        <v>-366.69649299999998</v>
      </c>
      <c r="G43">
        <v>1</v>
      </c>
      <c r="H43">
        <v>-121.862166</v>
      </c>
      <c r="I43">
        <v>36.798459000000001</v>
      </c>
      <c r="J43">
        <v>9206.5021610000003</v>
      </c>
      <c r="K43">
        <v>205.728217</v>
      </c>
      <c r="L43">
        <v>3.6410999999999999E-2</v>
      </c>
      <c r="M43">
        <f t="shared" si="0"/>
        <v>209.79080000000067</v>
      </c>
      <c r="N43" s="5"/>
    </row>
    <row r="44" spans="1:14">
      <c r="A44">
        <v>1</v>
      </c>
      <c r="B44">
        <v>42</v>
      </c>
      <c r="C44">
        <v>0</v>
      </c>
      <c r="D44" s="5">
        <v>9408.2918000000009</v>
      </c>
      <c r="E44">
        <v>410.02192104699998</v>
      </c>
      <c r="F44">
        <v>-373.16287199999999</v>
      </c>
      <c r="G44">
        <v>0</v>
      </c>
      <c r="H44">
        <v>-121.86327900000001</v>
      </c>
      <c r="I44">
        <v>36.796745999999999</v>
      </c>
      <c r="J44">
        <v>9426.4730999999992</v>
      </c>
      <c r="K44">
        <v>224.12523200000001</v>
      </c>
      <c r="L44">
        <v>3.9040999999999999E-2</v>
      </c>
      <c r="M44">
        <f t="shared" si="0"/>
        <v>219.86510000000089</v>
      </c>
      <c r="N44" s="5"/>
    </row>
    <row r="45" spans="1:14">
      <c r="A45">
        <v>1</v>
      </c>
      <c r="B45">
        <v>43</v>
      </c>
      <c r="C45">
        <v>0</v>
      </c>
      <c r="D45" s="5">
        <v>9582.9218999999994</v>
      </c>
      <c r="E45">
        <v>398.92560085899999</v>
      </c>
      <c r="F45">
        <v>-377.70138500000002</v>
      </c>
      <c r="G45">
        <v>0</v>
      </c>
      <c r="H45">
        <v>-121.864949</v>
      </c>
      <c r="I45">
        <v>36.796025</v>
      </c>
      <c r="J45">
        <v>9601.2945010000003</v>
      </c>
      <c r="K45">
        <v>242.599906</v>
      </c>
      <c r="L45">
        <v>3.5985000000000003E-2</v>
      </c>
      <c r="M45">
        <f t="shared" si="0"/>
        <v>174.63009999999849</v>
      </c>
      <c r="N45" s="5"/>
    </row>
    <row r="46" spans="1:14">
      <c r="A46">
        <v>1</v>
      </c>
      <c r="B46">
        <v>44</v>
      </c>
      <c r="C46">
        <v>0</v>
      </c>
      <c r="D46" s="5">
        <v>9779.5616000000009</v>
      </c>
      <c r="E46">
        <v>421.61874659400002</v>
      </c>
      <c r="F46">
        <v>-382.18745899999999</v>
      </c>
      <c r="G46">
        <v>1</v>
      </c>
      <c r="H46">
        <v>-121.867064</v>
      </c>
      <c r="I46">
        <v>36.795574999999999</v>
      </c>
      <c r="J46">
        <v>9798.0023590000001</v>
      </c>
      <c r="K46">
        <v>255.19386800000001</v>
      </c>
      <c r="L46">
        <v>4.4752E-2</v>
      </c>
      <c r="M46">
        <f t="shared" si="0"/>
        <v>196.63970000000154</v>
      </c>
      <c r="N46" s="5"/>
    </row>
    <row r="47" spans="1:14">
      <c r="A47">
        <v>1</v>
      </c>
      <c r="B47">
        <v>45</v>
      </c>
      <c r="C47">
        <v>0</v>
      </c>
      <c r="D47" s="5">
        <v>9983.2942000000003</v>
      </c>
      <c r="E47">
        <v>336.05365692300001</v>
      </c>
      <c r="F47">
        <v>-388.85561300000001</v>
      </c>
      <c r="G47">
        <v>0</v>
      </c>
      <c r="H47">
        <v>-121.86929000000001</v>
      </c>
      <c r="I47">
        <v>36.795279000000001</v>
      </c>
      <c r="J47">
        <v>10001.87055</v>
      </c>
      <c r="K47">
        <v>261.13827199999997</v>
      </c>
      <c r="L47">
        <v>3.2878999999999999E-2</v>
      </c>
      <c r="M47">
        <f t="shared" si="0"/>
        <v>203.73259999999937</v>
      </c>
      <c r="N47" s="5"/>
    </row>
    <row r="48" spans="1:14">
      <c r="A48">
        <v>1</v>
      </c>
      <c r="B48">
        <v>46</v>
      </c>
      <c r="C48">
        <v>0</v>
      </c>
      <c r="D48" s="5">
        <v>10171.498100000001</v>
      </c>
      <c r="E48">
        <v>328.72476614700003</v>
      </c>
      <c r="F48">
        <v>-395.55002300000001</v>
      </c>
      <c r="G48">
        <v>0</v>
      </c>
      <c r="H48">
        <v>-121.87129400000001</v>
      </c>
      <c r="I48">
        <v>36.795085</v>
      </c>
      <c r="J48">
        <v>10190.230869999999</v>
      </c>
      <c r="K48">
        <v>285.37151</v>
      </c>
      <c r="L48">
        <v>4.9392999999999999E-2</v>
      </c>
      <c r="M48">
        <f t="shared" si="0"/>
        <v>188.20390000000043</v>
      </c>
      <c r="N48" s="5"/>
    </row>
    <row r="49" spans="1:14">
      <c r="A49">
        <v>1</v>
      </c>
      <c r="B49">
        <v>47</v>
      </c>
      <c r="C49">
        <v>0</v>
      </c>
      <c r="D49" s="5">
        <v>10378.832899999999</v>
      </c>
      <c r="E49">
        <v>236.576783807</v>
      </c>
      <c r="F49">
        <v>-399.69457999999997</v>
      </c>
      <c r="G49">
        <v>0</v>
      </c>
      <c r="H49">
        <v>-121.873408</v>
      </c>
      <c r="I49">
        <v>36.794583000000003</v>
      </c>
      <c r="J49">
        <v>10397.619269999999</v>
      </c>
      <c r="K49">
        <v>242.60547399999999</v>
      </c>
      <c r="L49">
        <v>2.6946999999999999E-2</v>
      </c>
      <c r="M49">
        <f t="shared" si="0"/>
        <v>207.33479999999872</v>
      </c>
      <c r="N49" s="5"/>
    </row>
    <row r="50" spans="1:14">
      <c r="A50">
        <v>1</v>
      </c>
      <c r="B50">
        <v>48</v>
      </c>
      <c r="C50">
        <v>0</v>
      </c>
      <c r="D50" s="5">
        <v>10584.3053</v>
      </c>
      <c r="E50">
        <v>196.95848915400001</v>
      </c>
      <c r="F50">
        <v>-404.42793799999998</v>
      </c>
      <c r="G50">
        <v>1</v>
      </c>
      <c r="H50">
        <v>-121.875523</v>
      </c>
      <c r="I50">
        <v>36.793861999999997</v>
      </c>
      <c r="J50">
        <v>10603.18903</v>
      </c>
      <c r="K50">
        <v>242.60693000000001</v>
      </c>
      <c r="L50">
        <v>5.5329999999999997E-2</v>
      </c>
      <c r="M50">
        <f t="shared" si="0"/>
        <v>205.47240000000056</v>
      </c>
      <c r="N50" s="5"/>
    </row>
    <row r="51" spans="1:14">
      <c r="A51">
        <v>1</v>
      </c>
      <c r="B51">
        <v>49</v>
      </c>
      <c r="C51">
        <v>0</v>
      </c>
      <c r="D51" s="5">
        <v>10788.4679</v>
      </c>
      <c r="E51">
        <v>195.91484591899999</v>
      </c>
      <c r="F51">
        <v>-407.97131300000001</v>
      </c>
      <c r="G51">
        <v>1</v>
      </c>
      <c r="H51">
        <v>-121.877082</v>
      </c>
      <c r="I51">
        <v>36.792600999999998</v>
      </c>
      <c r="J51">
        <v>10807.415510000001</v>
      </c>
      <c r="K51">
        <v>242.608306</v>
      </c>
      <c r="L51">
        <v>4.0141999999999997E-2</v>
      </c>
      <c r="M51">
        <f t="shared" si="0"/>
        <v>204.16259999999966</v>
      </c>
      <c r="N51" s="5"/>
    </row>
    <row r="52" spans="1:14">
      <c r="A52">
        <v>1</v>
      </c>
      <c r="B52">
        <v>50</v>
      </c>
      <c r="C52">
        <v>0</v>
      </c>
      <c r="D52" s="5">
        <v>10987.114600000001</v>
      </c>
      <c r="E52">
        <v>151.61400289599999</v>
      </c>
      <c r="F52">
        <v>-412.54093399999999</v>
      </c>
      <c r="G52">
        <v>1</v>
      </c>
      <c r="H52">
        <v>-121.87919599999999</v>
      </c>
      <c r="I52">
        <v>36.793050999999998</v>
      </c>
      <c r="J52">
        <v>11006.15071</v>
      </c>
      <c r="K52">
        <v>296.04778099999999</v>
      </c>
      <c r="L52">
        <v>2.4205999999999998E-2</v>
      </c>
      <c r="M52">
        <f t="shared" si="0"/>
        <v>198.64670000000115</v>
      </c>
      <c r="N52" s="5"/>
    </row>
    <row r="53" spans="1:14">
      <c r="A53">
        <v>1</v>
      </c>
      <c r="B53">
        <v>51</v>
      </c>
      <c r="C53">
        <v>0</v>
      </c>
      <c r="D53" s="5">
        <v>11184.3015</v>
      </c>
      <c r="E53">
        <v>187.673912258</v>
      </c>
      <c r="F53">
        <v>-419.63894699999997</v>
      </c>
      <c r="G53">
        <v>0</v>
      </c>
      <c r="H53">
        <v>-121.88064300000001</v>
      </c>
      <c r="I53">
        <v>36.794313000000002</v>
      </c>
      <c r="J53">
        <v>11203.50633</v>
      </c>
      <c r="K53">
        <v>332.91827699999999</v>
      </c>
      <c r="L53">
        <v>1.7895000000000001E-2</v>
      </c>
      <c r="M53">
        <f t="shared" si="0"/>
        <v>197.18689999999879</v>
      </c>
      <c r="N53" s="5"/>
    </row>
    <row r="54" spans="1:14">
      <c r="A54">
        <v>1</v>
      </c>
      <c r="B54">
        <v>52</v>
      </c>
      <c r="C54">
        <v>0</v>
      </c>
      <c r="D54" s="5">
        <v>11369.134</v>
      </c>
      <c r="E54">
        <v>284.33435260599998</v>
      </c>
      <c r="F54">
        <v>-425.89152999999999</v>
      </c>
      <c r="G54">
        <v>0</v>
      </c>
      <c r="H54">
        <v>-121.881979</v>
      </c>
      <c r="I54">
        <v>36.795574999999999</v>
      </c>
      <c r="J54">
        <v>11388.45984</v>
      </c>
      <c r="K54">
        <v>314.52348699999999</v>
      </c>
      <c r="L54">
        <v>3.9100000000000003E-2</v>
      </c>
      <c r="M54">
        <f t="shared" si="0"/>
        <v>184.83250000000044</v>
      </c>
      <c r="N54" s="5"/>
    </row>
    <row r="55" spans="1:14">
      <c r="A55">
        <v>1</v>
      </c>
      <c r="B55">
        <v>53</v>
      </c>
      <c r="C55">
        <v>0</v>
      </c>
      <c r="D55" s="5">
        <v>11579.1258</v>
      </c>
      <c r="E55">
        <v>289.04480796899998</v>
      </c>
      <c r="F55">
        <v>-430.61408999999998</v>
      </c>
      <c r="G55">
        <v>0</v>
      </c>
      <c r="H55">
        <v>-121.883816</v>
      </c>
      <c r="I55">
        <v>36.796745999999999</v>
      </c>
      <c r="J55">
        <v>11598.519179999999</v>
      </c>
      <c r="K55">
        <v>308.18021599999997</v>
      </c>
      <c r="L55">
        <v>1.3604E-2</v>
      </c>
      <c r="M55">
        <f t="shared" si="0"/>
        <v>209.99179999999978</v>
      </c>
      <c r="N55" s="5"/>
    </row>
    <row r="56" spans="1:14">
      <c r="A56">
        <v>1</v>
      </c>
      <c r="B56">
        <v>54</v>
      </c>
      <c r="C56">
        <v>0</v>
      </c>
      <c r="D56" s="5">
        <v>11774.788</v>
      </c>
      <c r="E56">
        <v>132.96627953699999</v>
      </c>
      <c r="F56">
        <v>-431.38961799999998</v>
      </c>
      <c r="G56">
        <v>0</v>
      </c>
      <c r="H56">
        <v>-121.885485</v>
      </c>
      <c r="I56">
        <v>36.797828000000003</v>
      </c>
      <c r="J56">
        <v>11794.189839999999</v>
      </c>
      <c r="K56">
        <v>285.380537</v>
      </c>
      <c r="L56">
        <v>9.7190000000000002E-3</v>
      </c>
      <c r="M56">
        <f t="shared" si="0"/>
        <v>195.66220000000067</v>
      </c>
      <c r="N56" s="5"/>
    </row>
    <row r="57" spans="1:14">
      <c r="A57">
        <v>1</v>
      </c>
      <c r="B57">
        <v>55</v>
      </c>
      <c r="C57">
        <v>0</v>
      </c>
      <c r="D57" s="5">
        <v>11981.727199999999</v>
      </c>
      <c r="E57">
        <v>140.50342453499999</v>
      </c>
      <c r="F57">
        <v>-437.35253899999998</v>
      </c>
      <c r="G57">
        <v>0</v>
      </c>
      <c r="H57">
        <v>-121.88765600000001</v>
      </c>
      <c r="I57">
        <v>36.798008000000003</v>
      </c>
      <c r="J57">
        <v>12001.30615</v>
      </c>
      <c r="K57">
        <v>242.61287799999999</v>
      </c>
      <c r="L57">
        <v>8.2299999999999995E-3</v>
      </c>
      <c r="M57">
        <f t="shared" si="0"/>
        <v>206.93919999999889</v>
      </c>
      <c r="N57" s="5"/>
    </row>
    <row r="58" spans="1:14">
      <c r="A58">
        <v>1</v>
      </c>
      <c r="B58">
        <v>56</v>
      </c>
      <c r="C58">
        <v>0</v>
      </c>
      <c r="D58" s="5">
        <v>12173.4519</v>
      </c>
      <c r="E58">
        <v>153.82332084199999</v>
      </c>
      <c r="F58">
        <v>-441.370361</v>
      </c>
      <c r="G58">
        <v>1</v>
      </c>
      <c r="H58">
        <v>-121.889548</v>
      </c>
      <c r="I58">
        <v>36.797376999999997</v>
      </c>
      <c r="J58">
        <v>12193.442639999999</v>
      </c>
      <c r="K58">
        <v>224.14077399999999</v>
      </c>
      <c r="L58">
        <v>3.2780000000000001E-3</v>
      </c>
      <c r="M58">
        <f t="shared" si="0"/>
        <v>191.72470000000067</v>
      </c>
      <c r="N58" s="5"/>
    </row>
    <row r="59" spans="1:14">
      <c r="A59">
        <v>1</v>
      </c>
      <c r="B59">
        <v>57</v>
      </c>
      <c r="C59">
        <v>0</v>
      </c>
      <c r="D59" s="5">
        <v>12367.9138</v>
      </c>
      <c r="E59">
        <v>228.470289624</v>
      </c>
      <c r="F59">
        <v>-445.94632000000001</v>
      </c>
      <c r="G59">
        <v>0</v>
      </c>
      <c r="H59">
        <v>-121.891329</v>
      </c>
      <c r="I59">
        <v>36.796399000000001</v>
      </c>
      <c r="J59">
        <v>12387.99244</v>
      </c>
      <c r="K59">
        <v>239.42389600000001</v>
      </c>
      <c r="L59">
        <v>8.0800000000000004E-3</v>
      </c>
      <c r="M59">
        <f t="shared" si="0"/>
        <v>194.46190000000024</v>
      </c>
      <c r="N59" s="5"/>
    </row>
    <row r="60" spans="1:14">
      <c r="A60">
        <v>1</v>
      </c>
      <c r="B60">
        <v>58</v>
      </c>
      <c r="C60">
        <v>0</v>
      </c>
      <c r="D60" s="5">
        <v>12566.331</v>
      </c>
      <c r="E60">
        <v>383.40875388500001</v>
      </c>
      <c r="F60">
        <v>-449.561172</v>
      </c>
      <c r="G60">
        <v>0</v>
      </c>
      <c r="H60">
        <v>-121.892999</v>
      </c>
      <c r="I60">
        <v>36.795259000000001</v>
      </c>
      <c r="J60">
        <v>12586.529839999999</v>
      </c>
      <c r="K60">
        <v>255.20943199999999</v>
      </c>
      <c r="L60">
        <v>2.7408999999999999E-2</v>
      </c>
      <c r="M60">
        <f t="shared" si="0"/>
        <v>198.41719999999987</v>
      </c>
      <c r="N60" s="5"/>
    </row>
    <row r="61" spans="1:14">
      <c r="A61">
        <v>1</v>
      </c>
      <c r="B61">
        <v>59</v>
      </c>
      <c r="C61">
        <v>0</v>
      </c>
      <c r="D61" s="5">
        <v>12773.668</v>
      </c>
      <c r="E61">
        <v>504.90469889799999</v>
      </c>
      <c r="F61">
        <v>-454.96814000000001</v>
      </c>
      <c r="G61">
        <v>1</v>
      </c>
      <c r="H61">
        <v>-121.89511299999999</v>
      </c>
      <c r="I61">
        <v>36.794493000000003</v>
      </c>
      <c r="J61">
        <v>12793.97669</v>
      </c>
      <c r="K61">
        <v>242.618506</v>
      </c>
      <c r="L61">
        <v>9.1649999999999995E-3</v>
      </c>
      <c r="M61">
        <f t="shared" si="0"/>
        <v>207.33699999999953</v>
      </c>
      <c r="N61" s="5"/>
    </row>
    <row r="62" spans="1:14">
      <c r="A62">
        <v>1</v>
      </c>
      <c r="B62">
        <v>60</v>
      </c>
      <c r="C62">
        <v>0</v>
      </c>
      <c r="D62" s="5">
        <v>12969.259400000001</v>
      </c>
      <c r="E62">
        <v>466.49615368000002</v>
      </c>
      <c r="F62">
        <v>-458.93884300000002</v>
      </c>
      <c r="G62">
        <v>1</v>
      </c>
      <c r="H62">
        <v>-121.897228</v>
      </c>
      <c r="I62">
        <v>36.794403000000003</v>
      </c>
      <c r="J62">
        <v>12989.62139</v>
      </c>
      <c r="K62">
        <v>280.72369600000002</v>
      </c>
      <c r="L62">
        <v>3.1171999999999998E-2</v>
      </c>
      <c r="M62">
        <f t="shared" si="0"/>
        <v>195.59140000000116</v>
      </c>
      <c r="N62" s="5"/>
    </row>
    <row r="63" spans="1:14">
      <c r="A63">
        <v>1</v>
      </c>
      <c r="B63">
        <v>61</v>
      </c>
      <c r="C63">
        <v>0</v>
      </c>
      <c r="D63" s="5">
        <v>13185.3038</v>
      </c>
      <c r="E63">
        <v>347.69360893300001</v>
      </c>
      <c r="F63">
        <v>-466.467489</v>
      </c>
      <c r="G63">
        <v>0</v>
      </c>
      <c r="H63">
        <v>-121.897853</v>
      </c>
      <c r="I63">
        <v>36.796205999999998</v>
      </c>
      <c r="J63">
        <v>13205.89868</v>
      </c>
      <c r="K63">
        <v>3.7090239999999999</v>
      </c>
      <c r="L63">
        <v>1.9251999999999998E-2</v>
      </c>
      <c r="M63">
        <f t="shared" si="0"/>
        <v>216.04439999999886</v>
      </c>
      <c r="N63" s="5"/>
    </row>
    <row r="64" spans="1:14">
      <c r="A64">
        <v>1</v>
      </c>
      <c r="B64">
        <v>62</v>
      </c>
      <c r="C64">
        <v>0</v>
      </c>
      <c r="D64" s="5">
        <v>13370.180700000001</v>
      </c>
      <c r="E64">
        <v>243.02026713999999</v>
      </c>
      <c r="F64">
        <v>-472.683695</v>
      </c>
      <c r="G64">
        <v>0</v>
      </c>
      <c r="H64">
        <v>-121.89734</v>
      </c>
      <c r="I64">
        <v>36.797738000000003</v>
      </c>
      <c r="J64">
        <v>13391.3423</v>
      </c>
      <c r="K64">
        <v>62.618927999999997</v>
      </c>
      <c r="L64">
        <v>0.101994</v>
      </c>
      <c r="M64">
        <f t="shared" si="0"/>
        <v>184.87690000000111</v>
      </c>
      <c r="N64" s="5"/>
    </row>
    <row r="65" spans="1:15">
      <c r="A65">
        <v>1</v>
      </c>
      <c r="B65">
        <v>63</v>
      </c>
      <c r="C65">
        <v>0</v>
      </c>
      <c r="D65" s="5">
        <v>13590.4457</v>
      </c>
      <c r="E65">
        <v>237.28874048200001</v>
      </c>
      <c r="F65">
        <v>-477.46423299999998</v>
      </c>
      <c r="G65">
        <v>0</v>
      </c>
      <c r="H65">
        <v>-121.895737</v>
      </c>
      <c r="I65">
        <v>36.79918</v>
      </c>
      <c r="J65">
        <v>13611.76346</v>
      </c>
      <c r="K65">
        <v>21.006035000000001</v>
      </c>
      <c r="L65">
        <v>1.7663000000000002E-2</v>
      </c>
      <c r="M65">
        <f t="shared" si="0"/>
        <v>220.26499999999942</v>
      </c>
      <c r="N65" s="5"/>
    </row>
    <row r="66" spans="1:15">
      <c r="A66">
        <v>1</v>
      </c>
      <c r="B66">
        <v>64</v>
      </c>
      <c r="C66">
        <v>0</v>
      </c>
      <c r="D66" s="5">
        <v>13781.9998</v>
      </c>
      <c r="E66">
        <v>148.80750376399999</v>
      </c>
      <c r="F66">
        <v>-482.73734999999999</v>
      </c>
      <c r="G66">
        <v>0</v>
      </c>
      <c r="H66">
        <v>-121.897006</v>
      </c>
      <c r="I66">
        <v>36.800125999999999</v>
      </c>
      <c r="J66">
        <v>13803.47494</v>
      </c>
      <c r="K66">
        <v>296.06044500000002</v>
      </c>
      <c r="L66">
        <v>2.1150000000000001E-3</v>
      </c>
      <c r="M66">
        <f t="shared" si="0"/>
        <v>191.55409999999938</v>
      </c>
      <c r="N66" s="5"/>
    </row>
    <row r="67" spans="1:15">
      <c r="A67">
        <v>1</v>
      </c>
      <c r="B67">
        <v>65</v>
      </c>
      <c r="C67">
        <v>0</v>
      </c>
      <c r="D67" s="5">
        <v>13964.663200000001</v>
      </c>
      <c r="E67">
        <v>101.04366209600001</v>
      </c>
      <c r="F67">
        <v>-487.60409900000002</v>
      </c>
      <c r="G67">
        <v>0</v>
      </c>
      <c r="H67">
        <v>-121.89900900000001</v>
      </c>
      <c r="I67">
        <v>36.800021000000001</v>
      </c>
      <c r="J67">
        <v>13986.211569999999</v>
      </c>
      <c r="K67">
        <v>250.788096</v>
      </c>
      <c r="L67">
        <v>3.7347999999999999E-2</v>
      </c>
      <c r="M67">
        <f t="shared" si="0"/>
        <v>182.66340000000127</v>
      </c>
      <c r="N67" s="5"/>
    </row>
    <row r="68" spans="1:15">
      <c r="A68">
        <v>1</v>
      </c>
      <c r="B68">
        <v>66</v>
      </c>
      <c r="C68">
        <v>0</v>
      </c>
      <c r="D68" s="5">
        <v>14185.410400000001</v>
      </c>
      <c r="E68">
        <v>136.40624381999999</v>
      </c>
      <c r="F68">
        <v>-489.59225500000002</v>
      </c>
      <c r="G68">
        <v>0</v>
      </c>
      <c r="H68">
        <v>-121.90101300000001</v>
      </c>
      <c r="I68">
        <v>36.798909000000002</v>
      </c>
      <c r="J68">
        <v>14207.052610000001</v>
      </c>
      <c r="K68">
        <v>224.147041</v>
      </c>
      <c r="L68">
        <v>2.1310000000000001E-3</v>
      </c>
      <c r="M68">
        <f t="shared" ref="M68:M131" si="1">D68-D67</f>
        <v>220.74719999999979</v>
      </c>
      <c r="N68" s="5"/>
    </row>
    <row r="69" spans="1:15">
      <c r="A69">
        <v>1</v>
      </c>
      <c r="B69">
        <v>67</v>
      </c>
      <c r="C69">
        <v>0</v>
      </c>
      <c r="D69" s="5">
        <v>14368.6122</v>
      </c>
      <c r="E69">
        <v>180.84580344099999</v>
      </c>
      <c r="F69">
        <v>-493.27791300000001</v>
      </c>
      <c r="G69">
        <v>1</v>
      </c>
      <c r="H69">
        <v>-121.90246</v>
      </c>
      <c r="I69">
        <v>36.797738000000003</v>
      </c>
      <c r="J69">
        <v>14390.29722</v>
      </c>
      <c r="K69">
        <v>224.14841899999999</v>
      </c>
      <c r="L69">
        <v>4.0106000000000003E-2</v>
      </c>
      <c r="M69">
        <f t="shared" si="1"/>
        <v>183.20179999999891</v>
      </c>
      <c r="N69" s="5"/>
    </row>
    <row r="70" spans="1:15">
      <c r="A70">
        <v>1</v>
      </c>
      <c r="B70">
        <v>68</v>
      </c>
      <c r="C70">
        <v>0</v>
      </c>
      <c r="D70" s="5">
        <v>14596.5695</v>
      </c>
      <c r="E70">
        <v>83.010748548699993</v>
      </c>
      <c r="F70">
        <v>-502.49798600000003</v>
      </c>
      <c r="G70">
        <v>0</v>
      </c>
      <c r="H70">
        <v>-121.904909</v>
      </c>
      <c r="I70">
        <v>36.797286999999997</v>
      </c>
      <c r="J70">
        <v>14618.53139</v>
      </c>
      <c r="K70">
        <v>250.79233099999999</v>
      </c>
      <c r="L70">
        <v>1.8551999999999999E-2</v>
      </c>
      <c r="M70">
        <f t="shared" si="1"/>
        <v>227.95730000000003</v>
      </c>
      <c r="N70" s="5"/>
    </row>
    <row r="71" spans="1:15">
      <c r="A71">
        <v>1</v>
      </c>
      <c r="B71">
        <v>69</v>
      </c>
      <c r="C71">
        <v>0</v>
      </c>
      <c r="D71" s="5">
        <v>14778.409799999999</v>
      </c>
      <c r="E71">
        <v>206.46543749200001</v>
      </c>
      <c r="F71">
        <v>-505.68365499999999</v>
      </c>
      <c r="G71">
        <v>0</v>
      </c>
      <c r="H71">
        <v>-121.906578</v>
      </c>
      <c r="I71">
        <v>36.796475999999998</v>
      </c>
      <c r="J71">
        <v>14800.42582</v>
      </c>
      <c r="K71">
        <v>179.34501599999999</v>
      </c>
      <c r="L71">
        <v>2.9929000000000001E-2</v>
      </c>
      <c r="M71">
        <f t="shared" si="1"/>
        <v>181.84029999999984</v>
      </c>
      <c r="N71" s="5"/>
    </row>
    <row r="72" spans="1:15">
      <c r="A72">
        <v>1</v>
      </c>
      <c r="B72">
        <v>70</v>
      </c>
      <c r="C72">
        <v>0</v>
      </c>
      <c r="D72" s="5">
        <v>14957.6139</v>
      </c>
      <c r="E72">
        <v>184.61371700000001</v>
      </c>
      <c r="F72">
        <v>-509.92526199999998</v>
      </c>
      <c r="G72">
        <v>0</v>
      </c>
      <c r="H72">
        <v>-121.905688</v>
      </c>
      <c r="I72">
        <v>36.795124000000001</v>
      </c>
      <c r="J72">
        <v>14979.730439999999</v>
      </c>
      <c r="K72">
        <v>152.93368899999999</v>
      </c>
      <c r="L72">
        <v>3.8678999999999998E-2</v>
      </c>
      <c r="M72">
        <f t="shared" si="1"/>
        <v>179.20410000000084</v>
      </c>
      <c r="N72" s="5"/>
    </row>
    <row r="73" spans="1:15">
      <c r="A73">
        <v>1</v>
      </c>
      <c r="B73">
        <v>71</v>
      </c>
      <c r="C73">
        <v>0</v>
      </c>
      <c r="D73" s="5">
        <v>15169.814700000001</v>
      </c>
      <c r="E73">
        <v>270.91641197400003</v>
      </c>
      <c r="F73">
        <v>-516.15047200000004</v>
      </c>
      <c r="G73">
        <v>1</v>
      </c>
      <c r="H73">
        <v>-121.904909</v>
      </c>
      <c r="I73">
        <v>36.793322000000003</v>
      </c>
      <c r="J73">
        <v>15192.07113</v>
      </c>
      <c r="K73">
        <v>161.02428399999999</v>
      </c>
      <c r="L73">
        <v>5.3004000000000003E-2</v>
      </c>
      <c r="M73">
        <f t="shared" si="1"/>
        <v>212.20080000000053</v>
      </c>
      <c r="N73" s="5"/>
    </row>
    <row r="74" spans="1:15">
      <c r="A74">
        <v>1</v>
      </c>
      <c r="B74">
        <v>72</v>
      </c>
      <c r="C74">
        <v>0</v>
      </c>
      <c r="D74" s="5">
        <v>15374.982099999999</v>
      </c>
      <c r="E74">
        <v>274.86674923599998</v>
      </c>
      <c r="F74">
        <v>-522.091003</v>
      </c>
      <c r="G74">
        <v>0</v>
      </c>
      <c r="H74">
        <v>-121.904055</v>
      </c>
      <c r="I74">
        <v>36.791609000000001</v>
      </c>
      <c r="J74">
        <v>15397.370800000001</v>
      </c>
      <c r="K74">
        <v>161.023414</v>
      </c>
      <c r="L74">
        <v>4.6738000000000002E-2</v>
      </c>
      <c r="M74">
        <f t="shared" si="1"/>
        <v>205.16739999999845</v>
      </c>
      <c r="N74" s="5"/>
    </row>
    <row r="75" spans="1:15">
      <c r="A75">
        <v>1</v>
      </c>
      <c r="B75">
        <v>73</v>
      </c>
      <c r="C75">
        <v>0</v>
      </c>
      <c r="D75" s="5">
        <v>15574.828600000001</v>
      </c>
      <c r="E75">
        <v>155.08807265900001</v>
      </c>
      <c r="F75">
        <v>-527.54269399999998</v>
      </c>
      <c r="G75">
        <v>0</v>
      </c>
      <c r="H75">
        <v>-121.903183</v>
      </c>
      <c r="I75">
        <v>36.789987000000004</v>
      </c>
      <c r="J75">
        <v>15597.29874</v>
      </c>
      <c r="K75">
        <v>172.26498599999999</v>
      </c>
      <c r="L75">
        <v>2.9198999999999999E-2</v>
      </c>
      <c r="M75">
        <f t="shared" si="1"/>
        <v>199.84650000000147</v>
      </c>
      <c r="N75" s="5"/>
    </row>
    <row r="76" spans="1:15">
      <c r="A76">
        <v>1</v>
      </c>
      <c r="B76">
        <v>74</v>
      </c>
      <c r="C76">
        <v>0</v>
      </c>
      <c r="D76" s="5">
        <v>15755.110199999999</v>
      </c>
      <c r="E76">
        <v>202.567791261</v>
      </c>
      <c r="F76">
        <v>-531.48417199999994</v>
      </c>
      <c r="G76">
        <v>0</v>
      </c>
      <c r="H76">
        <v>-121.903128</v>
      </c>
      <c r="I76">
        <v>36.788364999999999</v>
      </c>
      <c r="J76">
        <v>15777.642180000001</v>
      </c>
      <c r="K76">
        <v>179.34307200000001</v>
      </c>
      <c r="L76">
        <v>1.1860000000000001E-2</v>
      </c>
      <c r="M76">
        <f t="shared" si="1"/>
        <v>180.28159999999843</v>
      </c>
      <c r="N76" s="5"/>
    </row>
    <row r="77" spans="1:15">
      <c r="A77">
        <v>1</v>
      </c>
      <c r="B77">
        <v>75</v>
      </c>
      <c r="C77">
        <v>0</v>
      </c>
      <c r="D77" s="5">
        <v>15965.326499999999</v>
      </c>
      <c r="E77">
        <v>239.673277789</v>
      </c>
      <c r="F77">
        <v>-534.10617100000002</v>
      </c>
      <c r="G77">
        <v>0</v>
      </c>
      <c r="H77">
        <v>-121.903183</v>
      </c>
      <c r="I77">
        <v>36.786472000000003</v>
      </c>
      <c r="J77">
        <v>15987.887280000001</v>
      </c>
      <c r="K77">
        <v>185.01624200000001</v>
      </c>
      <c r="L77">
        <v>1.8929999999999999E-2</v>
      </c>
      <c r="M77">
        <f t="shared" si="1"/>
        <v>210.21630000000005</v>
      </c>
      <c r="N77" s="5"/>
      <c r="O77" s="6"/>
    </row>
    <row r="78" spans="1:15">
      <c r="A78">
        <v>1</v>
      </c>
      <c r="B78">
        <v>76</v>
      </c>
      <c r="C78">
        <v>0</v>
      </c>
      <c r="D78" s="5">
        <v>16179.280199999999</v>
      </c>
      <c r="E78">
        <v>204.03297464600001</v>
      </c>
      <c r="F78">
        <v>-540.24930800000004</v>
      </c>
      <c r="G78">
        <v>0</v>
      </c>
      <c r="H78">
        <v>-121.903499</v>
      </c>
      <c r="I78">
        <v>36.784579999999998</v>
      </c>
      <c r="J78">
        <v>16201.97092</v>
      </c>
      <c r="K78">
        <v>197.665077</v>
      </c>
      <c r="L78">
        <v>2.7310000000000001E-2</v>
      </c>
      <c r="M78">
        <f t="shared" si="1"/>
        <v>213.95370000000003</v>
      </c>
      <c r="N78" s="5"/>
    </row>
    <row r="79" spans="1:15">
      <c r="A79">
        <v>1</v>
      </c>
      <c r="B79">
        <v>77</v>
      </c>
      <c r="C79">
        <v>0</v>
      </c>
      <c r="D79" s="5">
        <v>16371.977699999999</v>
      </c>
      <c r="E79">
        <v>191.85436838499999</v>
      </c>
      <c r="F79">
        <v>-548.64514199999996</v>
      </c>
      <c r="G79">
        <v>0</v>
      </c>
      <c r="H79">
        <v>-121.904129</v>
      </c>
      <c r="I79">
        <v>36.782957000000003</v>
      </c>
      <c r="J79">
        <v>16394.865109999999</v>
      </c>
      <c r="K79">
        <v>205.75825499999999</v>
      </c>
      <c r="L79">
        <v>3.1784E-2</v>
      </c>
      <c r="M79">
        <f t="shared" si="1"/>
        <v>192.69750000000022</v>
      </c>
      <c r="N79" s="5"/>
    </row>
    <row r="80" spans="1:15">
      <c r="A80">
        <v>1</v>
      </c>
      <c r="B80">
        <v>78</v>
      </c>
      <c r="C80">
        <v>0</v>
      </c>
      <c r="D80" s="5">
        <v>16563.913499999999</v>
      </c>
      <c r="E80">
        <v>333.86087146300002</v>
      </c>
      <c r="F80">
        <v>-551.79800399999999</v>
      </c>
      <c r="G80">
        <v>0</v>
      </c>
      <c r="H80">
        <v>-121.904742</v>
      </c>
      <c r="I80">
        <v>36.781334999999999</v>
      </c>
      <c r="J80">
        <v>16586.877909999999</v>
      </c>
      <c r="K80">
        <v>205.759164</v>
      </c>
      <c r="L80">
        <v>5.4039999999999999E-3</v>
      </c>
      <c r="M80">
        <f t="shared" si="1"/>
        <v>191.93579999999929</v>
      </c>
      <c r="N80" s="5"/>
    </row>
    <row r="81" spans="1:14">
      <c r="A81">
        <v>1</v>
      </c>
      <c r="B81">
        <v>79</v>
      </c>
      <c r="C81">
        <v>0</v>
      </c>
      <c r="D81" s="5">
        <v>16776.3007</v>
      </c>
      <c r="E81">
        <v>292.46660265000003</v>
      </c>
      <c r="F81">
        <v>-557.49668399999996</v>
      </c>
      <c r="G81">
        <v>0</v>
      </c>
      <c r="H81">
        <v>-121.90401799999999</v>
      </c>
      <c r="I81">
        <v>36.779893000000001</v>
      </c>
      <c r="J81">
        <v>16799.371999999999</v>
      </c>
      <c r="K81">
        <v>134.53111699999999</v>
      </c>
      <c r="L81">
        <v>2.5062000000000001E-2</v>
      </c>
      <c r="M81">
        <f t="shared" si="1"/>
        <v>212.38720000000103</v>
      </c>
      <c r="N81" s="5"/>
    </row>
    <row r="82" spans="1:14">
      <c r="A82">
        <v>1</v>
      </c>
      <c r="B82">
        <v>80</v>
      </c>
      <c r="C82">
        <v>0</v>
      </c>
      <c r="D82" s="5">
        <v>16960.1495</v>
      </c>
      <c r="E82">
        <v>225.85780094399999</v>
      </c>
      <c r="F82">
        <v>-560.81136100000003</v>
      </c>
      <c r="G82">
        <v>1</v>
      </c>
      <c r="H82">
        <v>-121.90257099999999</v>
      </c>
      <c r="I82">
        <v>36.778720999999997</v>
      </c>
      <c r="J82">
        <v>16983.290010000001</v>
      </c>
      <c r="K82">
        <v>130.71417600000001</v>
      </c>
      <c r="L82">
        <v>2.368E-2</v>
      </c>
      <c r="M82">
        <f t="shared" si="1"/>
        <v>183.84879999999976</v>
      </c>
      <c r="N82" s="5"/>
    </row>
    <row r="83" spans="1:14">
      <c r="A83">
        <v>1</v>
      </c>
      <c r="B83">
        <v>81</v>
      </c>
      <c r="C83">
        <v>0</v>
      </c>
      <c r="D83" s="5">
        <v>17169.422299999998</v>
      </c>
      <c r="E83">
        <v>175.22218028</v>
      </c>
      <c r="F83">
        <v>-568.11141499999997</v>
      </c>
      <c r="G83">
        <v>0</v>
      </c>
      <c r="H83">
        <v>-121.900345</v>
      </c>
      <c r="I83">
        <v>36.778129</v>
      </c>
      <c r="J83">
        <v>17193.327160000001</v>
      </c>
      <c r="K83">
        <v>105.385921</v>
      </c>
      <c r="L83">
        <v>2.1564E-2</v>
      </c>
      <c r="M83">
        <f t="shared" si="1"/>
        <v>209.27279999999882</v>
      </c>
      <c r="N83" s="5"/>
    </row>
    <row r="84" spans="1:14">
      <c r="A84">
        <v>1</v>
      </c>
      <c r="B84">
        <v>82</v>
      </c>
      <c r="C84">
        <v>0</v>
      </c>
      <c r="D84" s="5">
        <v>17382.120299999999</v>
      </c>
      <c r="E84">
        <v>204.298298037</v>
      </c>
      <c r="F84">
        <v>-575.12408400000004</v>
      </c>
      <c r="G84">
        <v>0</v>
      </c>
      <c r="H84">
        <v>-121.898341</v>
      </c>
      <c r="I84">
        <v>36.777279</v>
      </c>
      <c r="J84">
        <v>17406.159589999999</v>
      </c>
      <c r="K84">
        <v>152.92420100000001</v>
      </c>
      <c r="L84">
        <v>2.8983999999999999E-2</v>
      </c>
      <c r="M84">
        <f t="shared" si="1"/>
        <v>212.69800000000032</v>
      </c>
      <c r="N84" s="5"/>
    </row>
    <row r="85" spans="1:14">
      <c r="A85">
        <v>1</v>
      </c>
      <c r="B85">
        <v>83</v>
      </c>
      <c r="C85">
        <v>0</v>
      </c>
      <c r="D85" s="5">
        <v>17558.324199999999</v>
      </c>
      <c r="E85">
        <v>149.375745986</v>
      </c>
      <c r="F85">
        <v>-580.08224499999994</v>
      </c>
      <c r="G85">
        <v>0</v>
      </c>
      <c r="H85">
        <v>-121.898675</v>
      </c>
      <c r="I85">
        <v>36.775792000000003</v>
      </c>
      <c r="J85">
        <v>17586.498469999999</v>
      </c>
      <c r="K85">
        <v>201.01414399999999</v>
      </c>
      <c r="L85">
        <v>6.9268999999999997E-2</v>
      </c>
      <c r="M85">
        <f t="shared" si="1"/>
        <v>176.20390000000043</v>
      </c>
      <c r="N85" s="5"/>
    </row>
    <row r="86" spans="1:14">
      <c r="A86">
        <v>1</v>
      </c>
      <c r="B86">
        <v>84</v>
      </c>
      <c r="C86">
        <v>0</v>
      </c>
      <c r="D86" s="5">
        <v>17782.5461</v>
      </c>
      <c r="E86">
        <v>137.61794109799999</v>
      </c>
      <c r="F86">
        <v>-586.567139</v>
      </c>
      <c r="G86">
        <v>0</v>
      </c>
      <c r="H86">
        <v>-121.900345</v>
      </c>
      <c r="I86">
        <v>36.774304999999998</v>
      </c>
      <c r="J86">
        <v>17811.060170000001</v>
      </c>
      <c r="K86">
        <v>224.15624600000001</v>
      </c>
      <c r="L86">
        <v>6.9680000000000002E-3</v>
      </c>
      <c r="M86">
        <f t="shared" si="1"/>
        <v>224.22190000000046</v>
      </c>
      <c r="N86" s="5"/>
    </row>
    <row r="87" spans="1:14">
      <c r="A87">
        <v>1</v>
      </c>
      <c r="B87">
        <v>85</v>
      </c>
      <c r="C87">
        <v>0</v>
      </c>
      <c r="D87" s="5">
        <v>17952.7752</v>
      </c>
      <c r="E87">
        <v>117.891327777</v>
      </c>
      <c r="F87">
        <v>-593.07369000000006</v>
      </c>
      <c r="G87">
        <v>1</v>
      </c>
      <c r="H87">
        <v>-121.902126</v>
      </c>
      <c r="I87">
        <v>36.773944999999998</v>
      </c>
      <c r="J87">
        <v>17981.531660000001</v>
      </c>
      <c r="K87">
        <v>269.34266200000002</v>
      </c>
      <c r="L87">
        <v>3.8550000000000001E-2</v>
      </c>
      <c r="M87">
        <f t="shared" si="1"/>
        <v>170.22910000000047</v>
      </c>
      <c r="N87" s="5"/>
    </row>
    <row r="88" spans="1:14">
      <c r="A88">
        <v>1</v>
      </c>
      <c r="B88">
        <v>86</v>
      </c>
      <c r="C88">
        <v>0</v>
      </c>
      <c r="D88" s="5">
        <v>18162.734499999999</v>
      </c>
      <c r="E88">
        <v>166.181567387</v>
      </c>
      <c r="F88">
        <v>-597.22570800000005</v>
      </c>
      <c r="G88">
        <v>1</v>
      </c>
      <c r="H88">
        <v>-121.90446300000001</v>
      </c>
      <c r="I88">
        <v>36.773944999999998</v>
      </c>
      <c r="J88">
        <v>18191.604630000002</v>
      </c>
      <c r="K88">
        <v>276.51478100000003</v>
      </c>
      <c r="L88">
        <v>0.107602</v>
      </c>
      <c r="M88">
        <f t="shared" si="1"/>
        <v>209.95929999999862</v>
      </c>
      <c r="N88" s="5"/>
    </row>
    <row r="89" spans="1:14">
      <c r="A89">
        <v>1</v>
      </c>
      <c r="B89">
        <v>87</v>
      </c>
      <c r="C89">
        <v>0</v>
      </c>
      <c r="D89" s="5">
        <v>18363.8485</v>
      </c>
      <c r="E89">
        <v>200.42384628900001</v>
      </c>
      <c r="F89">
        <v>-603.81616199999996</v>
      </c>
      <c r="G89">
        <v>0</v>
      </c>
      <c r="H89">
        <v>-121.906356</v>
      </c>
      <c r="I89">
        <v>36.774845999999997</v>
      </c>
      <c r="J89">
        <v>18392.936300000001</v>
      </c>
      <c r="K89">
        <v>296.05881699999998</v>
      </c>
      <c r="L89">
        <v>1.9376999999999998E-2</v>
      </c>
      <c r="M89">
        <f t="shared" si="1"/>
        <v>201.1140000000014</v>
      </c>
      <c r="N89" s="5"/>
    </row>
    <row r="90" spans="1:14">
      <c r="A90">
        <v>1</v>
      </c>
      <c r="B90">
        <v>88</v>
      </c>
      <c r="C90">
        <v>0</v>
      </c>
      <c r="D90" s="5">
        <v>18558.913400000001</v>
      </c>
      <c r="E90">
        <v>183.119275028</v>
      </c>
      <c r="F90">
        <v>-608.88418000000001</v>
      </c>
      <c r="G90">
        <v>0</v>
      </c>
      <c r="H90">
        <v>-121.908292</v>
      </c>
      <c r="I90">
        <v>36.775657000000002</v>
      </c>
      <c r="J90">
        <v>18588.086350000001</v>
      </c>
      <c r="K90">
        <v>305.05985600000002</v>
      </c>
      <c r="L90">
        <v>2.8176E-2</v>
      </c>
      <c r="M90">
        <f t="shared" si="1"/>
        <v>195.06490000000122</v>
      </c>
      <c r="N90" s="5"/>
    </row>
    <row r="91" spans="1:14">
      <c r="A91">
        <v>1</v>
      </c>
      <c r="B91">
        <v>89</v>
      </c>
      <c r="C91">
        <v>0</v>
      </c>
      <c r="D91" s="5">
        <v>18750.800800000001</v>
      </c>
      <c r="E91">
        <v>157.71092863499999</v>
      </c>
      <c r="F91">
        <v>-615.01945000000001</v>
      </c>
      <c r="G91">
        <v>1</v>
      </c>
      <c r="H91">
        <v>-121.91014</v>
      </c>
      <c r="I91">
        <v>36.776378000000001</v>
      </c>
      <c r="J91">
        <v>18780.11938</v>
      </c>
      <c r="K91">
        <v>308.18881699999997</v>
      </c>
      <c r="L91">
        <v>2.6356999999999998E-2</v>
      </c>
      <c r="M91">
        <f t="shared" si="1"/>
        <v>191.88739999999962</v>
      </c>
      <c r="N91" s="5"/>
    </row>
    <row r="92" spans="1:14">
      <c r="A92">
        <v>1</v>
      </c>
      <c r="B92">
        <v>90</v>
      </c>
      <c r="C92">
        <v>0</v>
      </c>
      <c r="D92" s="5">
        <v>18967.726299999998</v>
      </c>
      <c r="E92">
        <v>155.779160612</v>
      </c>
      <c r="F92">
        <v>-621.07061799999997</v>
      </c>
      <c r="G92">
        <v>0</v>
      </c>
      <c r="H92">
        <v>-121.91236600000001</v>
      </c>
      <c r="I92">
        <v>36.777144</v>
      </c>
      <c r="J92">
        <v>18997.146949999998</v>
      </c>
      <c r="K92">
        <v>296.06303700000001</v>
      </c>
      <c r="L92">
        <v>1.2029E-2</v>
      </c>
      <c r="M92">
        <f t="shared" si="1"/>
        <v>216.92549999999756</v>
      </c>
      <c r="N92" s="5"/>
    </row>
    <row r="93" spans="1:14">
      <c r="A93">
        <v>1</v>
      </c>
      <c r="B93">
        <v>91</v>
      </c>
      <c r="C93">
        <v>0</v>
      </c>
      <c r="D93" s="5">
        <v>19173.124400000001</v>
      </c>
      <c r="E93">
        <v>191.58842380999999</v>
      </c>
      <c r="F93">
        <v>-625.37196200000005</v>
      </c>
      <c r="G93">
        <v>0</v>
      </c>
      <c r="H93">
        <v>-121.91437000000001</v>
      </c>
      <c r="I93">
        <v>36.778030000000001</v>
      </c>
      <c r="J93">
        <v>19202.609130000001</v>
      </c>
      <c r="K93">
        <v>287.89707399999998</v>
      </c>
      <c r="L93">
        <v>3.9789999999999999E-2</v>
      </c>
      <c r="M93">
        <f t="shared" si="1"/>
        <v>205.39810000000216</v>
      </c>
      <c r="N93" s="5"/>
    </row>
    <row r="94" spans="1:14">
      <c r="A94">
        <v>1</v>
      </c>
      <c r="B94">
        <v>92</v>
      </c>
      <c r="C94">
        <v>0</v>
      </c>
      <c r="D94" s="5">
        <v>19353.649799999999</v>
      </c>
      <c r="E94">
        <v>232.05585892799999</v>
      </c>
      <c r="F94">
        <v>-632.97827099999995</v>
      </c>
      <c r="G94">
        <v>0</v>
      </c>
      <c r="H94">
        <v>-121.916039</v>
      </c>
      <c r="I94">
        <v>36.778902000000002</v>
      </c>
      <c r="J94">
        <v>19383.385630000001</v>
      </c>
      <c r="K94">
        <v>296.06578200000001</v>
      </c>
      <c r="L94">
        <v>6.2086000000000002E-2</v>
      </c>
      <c r="M94">
        <f t="shared" si="1"/>
        <v>180.52539999999863</v>
      </c>
      <c r="N94" s="5"/>
    </row>
    <row r="95" spans="1:14">
      <c r="A95">
        <v>1</v>
      </c>
      <c r="B95">
        <v>93</v>
      </c>
      <c r="C95">
        <v>0</v>
      </c>
      <c r="D95" s="5">
        <v>19561.615699999998</v>
      </c>
      <c r="E95">
        <v>219.76103164700001</v>
      </c>
      <c r="F95">
        <v>-640.11166400000002</v>
      </c>
      <c r="G95">
        <v>0</v>
      </c>
      <c r="H95">
        <v>-121.918043</v>
      </c>
      <c r="I95">
        <v>36.779848000000001</v>
      </c>
      <c r="J95">
        <v>19591.494360000001</v>
      </c>
      <c r="K95">
        <v>296.06721399999998</v>
      </c>
      <c r="L95">
        <v>4.6073000000000003E-2</v>
      </c>
      <c r="M95">
        <f t="shared" si="1"/>
        <v>207.96589999999924</v>
      </c>
      <c r="N95" s="5"/>
    </row>
    <row r="96" spans="1:14">
      <c r="A96">
        <v>1</v>
      </c>
      <c r="B96">
        <v>94</v>
      </c>
      <c r="C96">
        <v>0</v>
      </c>
      <c r="D96" s="5">
        <v>19757.0337</v>
      </c>
      <c r="E96">
        <v>229.56390345700001</v>
      </c>
      <c r="F96">
        <v>-646.94637</v>
      </c>
      <c r="G96">
        <v>0</v>
      </c>
      <c r="H96">
        <v>-121.919713</v>
      </c>
      <c r="I96">
        <v>36.780974999999998</v>
      </c>
      <c r="J96">
        <v>19787.11277</v>
      </c>
      <c r="K96">
        <v>314.54080800000003</v>
      </c>
      <c r="L96">
        <v>3.0398000000000001E-2</v>
      </c>
      <c r="M96">
        <f t="shared" si="1"/>
        <v>195.41800000000148</v>
      </c>
      <c r="N96" s="5"/>
    </row>
    <row r="97" spans="1:14">
      <c r="A97">
        <v>1</v>
      </c>
      <c r="B97">
        <v>95</v>
      </c>
      <c r="C97">
        <v>0</v>
      </c>
      <c r="D97" s="5">
        <v>19955.605899999999</v>
      </c>
      <c r="E97">
        <v>232.93409159000001</v>
      </c>
      <c r="F97">
        <v>-654.30851199999995</v>
      </c>
      <c r="G97">
        <v>1</v>
      </c>
      <c r="H97">
        <v>-121.92116</v>
      </c>
      <c r="I97">
        <v>36.782325999999998</v>
      </c>
      <c r="J97">
        <v>19985.897560000001</v>
      </c>
      <c r="K97">
        <v>323.99411600000002</v>
      </c>
      <c r="L97">
        <v>1.8439999999999999E-3</v>
      </c>
      <c r="M97">
        <f t="shared" si="1"/>
        <v>198.5721999999987</v>
      </c>
      <c r="N97" s="5"/>
    </row>
    <row r="98" spans="1:14">
      <c r="A98">
        <v>1</v>
      </c>
      <c r="B98">
        <v>96</v>
      </c>
      <c r="C98">
        <v>0</v>
      </c>
      <c r="D98" s="5">
        <v>20156.061000000002</v>
      </c>
      <c r="E98">
        <v>208.25629650100001</v>
      </c>
      <c r="F98">
        <v>-659.99361699999997</v>
      </c>
      <c r="G98">
        <v>0</v>
      </c>
      <c r="H98">
        <v>-121.922861</v>
      </c>
      <c r="I98">
        <v>36.783498000000002</v>
      </c>
      <c r="J98">
        <v>20186.457900000001</v>
      </c>
      <c r="K98">
        <v>310.72793300000001</v>
      </c>
      <c r="L98">
        <v>3.3216000000000002E-2</v>
      </c>
      <c r="M98">
        <f t="shared" si="1"/>
        <v>200.45510000000286</v>
      </c>
      <c r="N98" s="5"/>
    </row>
    <row r="99" spans="1:14">
      <c r="A99">
        <v>1</v>
      </c>
      <c r="B99">
        <v>97</v>
      </c>
      <c r="C99">
        <v>0</v>
      </c>
      <c r="D99" s="5">
        <v>20356.855299999999</v>
      </c>
      <c r="E99">
        <v>158.69730896199999</v>
      </c>
      <c r="F99">
        <v>-666.64800200000002</v>
      </c>
      <c r="G99">
        <v>0</v>
      </c>
      <c r="H99">
        <v>-121.92434</v>
      </c>
      <c r="I99">
        <v>36.784849999999999</v>
      </c>
      <c r="J99">
        <v>20387.374650000002</v>
      </c>
      <c r="K99">
        <v>323.99681800000002</v>
      </c>
      <c r="L99">
        <v>4.2597000000000003E-2</v>
      </c>
      <c r="M99">
        <f t="shared" si="1"/>
        <v>200.79429999999775</v>
      </c>
      <c r="N99" s="5"/>
    </row>
    <row r="100" spans="1:14">
      <c r="A100">
        <v>1</v>
      </c>
      <c r="B100">
        <v>98</v>
      </c>
      <c r="C100">
        <v>0</v>
      </c>
      <c r="D100" s="5">
        <v>20560.728500000001</v>
      </c>
      <c r="E100">
        <v>222.50177574</v>
      </c>
      <c r="F100">
        <v>-673.18798800000002</v>
      </c>
      <c r="G100">
        <v>1</v>
      </c>
      <c r="H100">
        <v>-121.925501</v>
      </c>
      <c r="I100">
        <v>36.786382000000003</v>
      </c>
      <c r="J100">
        <v>20591.42425</v>
      </c>
      <c r="K100">
        <v>341.03507999999999</v>
      </c>
      <c r="L100">
        <v>7.1700000000000002E-3</v>
      </c>
      <c r="M100">
        <f t="shared" si="1"/>
        <v>203.87320000000182</v>
      </c>
      <c r="N100" s="5"/>
    </row>
    <row r="101" spans="1:14">
      <c r="A101">
        <v>1</v>
      </c>
      <c r="B101">
        <v>99</v>
      </c>
      <c r="C101">
        <v>0</v>
      </c>
      <c r="D101" s="5">
        <v>20753.220099999999</v>
      </c>
      <c r="E101">
        <v>434.28443119000002</v>
      </c>
      <c r="F101">
        <v>-677.94824200000005</v>
      </c>
      <c r="G101">
        <v>1</v>
      </c>
      <c r="H101">
        <v>-121.92683599999999</v>
      </c>
      <c r="I101">
        <v>36.787734</v>
      </c>
      <c r="J101">
        <v>20784.02607</v>
      </c>
      <c r="K101">
        <v>325.84258699999998</v>
      </c>
      <c r="L101">
        <v>1.6098999999999999E-2</v>
      </c>
      <c r="M101">
        <f t="shared" si="1"/>
        <v>192.49159999999756</v>
      </c>
      <c r="N101" s="5"/>
    </row>
    <row r="102" spans="1:14">
      <c r="A102">
        <v>1</v>
      </c>
      <c r="B102">
        <v>100</v>
      </c>
      <c r="C102">
        <v>0</v>
      </c>
      <c r="D102" s="5">
        <v>20964.0916</v>
      </c>
      <c r="E102">
        <v>223.69226692199999</v>
      </c>
      <c r="F102">
        <v>-687.89355499999999</v>
      </c>
      <c r="G102">
        <v>1</v>
      </c>
      <c r="H102">
        <v>-121.92883999999999</v>
      </c>
      <c r="I102">
        <v>36.786923000000002</v>
      </c>
      <c r="J102">
        <v>20995.1891</v>
      </c>
      <c r="K102">
        <v>224.168465</v>
      </c>
      <c r="L102">
        <v>1.6995E-2</v>
      </c>
      <c r="M102">
        <f t="shared" si="1"/>
        <v>210.87150000000111</v>
      </c>
      <c r="N102" s="5"/>
    </row>
    <row r="103" spans="1:14">
      <c r="A103">
        <v>1</v>
      </c>
      <c r="B103">
        <v>101</v>
      </c>
      <c r="C103">
        <v>0</v>
      </c>
      <c r="D103" s="5">
        <v>21156.207200000001</v>
      </c>
      <c r="E103">
        <v>213.09965513899999</v>
      </c>
      <c r="F103">
        <v>-690.70062299999995</v>
      </c>
      <c r="G103">
        <v>0</v>
      </c>
      <c r="H103">
        <v>-121.93030299999999</v>
      </c>
      <c r="I103">
        <v>36.785660999999998</v>
      </c>
      <c r="J103">
        <v>21187.498619999998</v>
      </c>
      <c r="K103">
        <v>208.941213</v>
      </c>
      <c r="L103">
        <v>5.666E-3</v>
      </c>
      <c r="M103">
        <f t="shared" si="1"/>
        <v>192.115600000001</v>
      </c>
      <c r="N103" s="5"/>
    </row>
    <row r="104" spans="1:14">
      <c r="A104">
        <v>1</v>
      </c>
      <c r="B104">
        <v>102</v>
      </c>
      <c r="C104">
        <v>0</v>
      </c>
      <c r="D104" s="5">
        <v>21378.312999999998</v>
      </c>
      <c r="E104">
        <v>360.636709951</v>
      </c>
      <c r="F104">
        <v>-694.35199</v>
      </c>
      <c r="G104">
        <v>0</v>
      </c>
      <c r="H104">
        <v>-121.93173400000001</v>
      </c>
      <c r="I104">
        <v>36.784039</v>
      </c>
      <c r="J104">
        <v>21409.71788</v>
      </c>
      <c r="K104">
        <v>224.17122699999999</v>
      </c>
      <c r="L104">
        <v>4.0397000000000002E-2</v>
      </c>
      <c r="M104">
        <f t="shared" si="1"/>
        <v>222.10579999999754</v>
      </c>
      <c r="N104" s="5"/>
    </row>
    <row r="105" spans="1:14">
      <c r="A105">
        <v>1</v>
      </c>
      <c r="B105">
        <v>103</v>
      </c>
      <c r="C105">
        <v>0</v>
      </c>
      <c r="D105" s="5">
        <v>21561.530999999999</v>
      </c>
      <c r="E105">
        <v>311.62628650699997</v>
      </c>
      <c r="F105">
        <v>-698.73372400000005</v>
      </c>
      <c r="G105">
        <v>1</v>
      </c>
      <c r="H105">
        <v>-121.933181</v>
      </c>
      <c r="I105">
        <v>36.782867000000003</v>
      </c>
      <c r="J105">
        <v>21593.040819999998</v>
      </c>
      <c r="K105">
        <v>224.17265499999999</v>
      </c>
      <c r="L105">
        <v>8.4377999999999995E-2</v>
      </c>
      <c r="M105">
        <f t="shared" si="1"/>
        <v>183.21800000000076</v>
      </c>
      <c r="N105" s="5"/>
    </row>
    <row r="106" spans="1:14">
      <c r="A106">
        <v>1</v>
      </c>
      <c r="B106">
        <v>104</v>
      </c>
      <c r="C106">
        <v>0</v>
      </c>
      <c r="D106" s="5">
        <v>21767.605200000002</v>
      </c>
      <c r="E106">
        <v>363.708118254</v>
      </c>
      <c r="F106">
        <v>-703.39038100000005</v>
      </c>
      <c r="G106">
        <v>1</v>
      </c>
      <c r="H106">
        <v>-121.934962</v>
      </c>
      <c r="I106">
        <v>36.781695999999997</v>
      </c>
      <c r="J106">
        <v>21799.613850000002</v>
      </c>
      <c r="K106">
        <v>224.17412999999999</v>
      </c>
      <c r="L106">
        <v>2.4986999999999999E-2</v>
      </c>
      <c r="M106">
        <f t="shared" si="1"/>
        <v>206.07420000000275</v>
      </c>
      <c r="N106" s="5"/>
    </row>
    <row r="107" spans="1:14">
      <c r="A107">
        <v>1</v>
      </c>
      <c r="B107">
        <v>105</v>
      </c>
      <c r="C107">
        <v>0</v>
      </c>
      <c r="D107" s="5">
        <v>21963.914400000001</v>
      </c>
      <c r="E107">
        <v>378.80120936399999</v>
      </c>
      <c r="F107">
        <v>-715.39301399999999</v>
      </c>
      <c r="G107">
        <v>0</v>
      </c>
      <c r="H107">
        <v>-121.937077</v>
      </c>
      <c r="I107">
        <v>36.781219</v>
      </c>
      <c r="J107">
        <v>21996.414140000001</v>
      </c>
      <c r="K107">
        <v>261.18058600000001</v>
      </c>
      <c r="L107">
        <v>4.9984000000000001E-2</v>
      </c>
      <c r="M107">
        <f t="shared" si="1"/>
        <v>196.30919999999969</v>
      </c>
      <c r="N107" s="5"/>
    </row>
    <row r="108" spans="1:14">
      <c r="A108">
        <v>1</v>
      </c>
      <c r="B108">
        <v>106</v>
      </c>
      <c r="C108">
        <v>0</v>
      </c>
      <c r="D108" s="5">
        <v>22153.514200000001</v>
      </c>
      <c r="E108">
        <v>292.029313027</v>
      </c>
      <c r="F108">
        <v>-723.34155299999998</v>
      </c>
      <c r="G108">
        <v>1</v>
      </c>
      <c r="H108">
        <v>-121.93919099999999</v>
      </c>
      <c r="I108">
        <v>36.781244999999998</v>
      </c>
      <c r="J108">
        <v>22186.297999999999</v>
      </c>
      <c r="K108">
        <v>273.47714999999999</v>
      </c>
      <c r="L108">
        <v>3.0862000000000001E-2</v>
      </c>
      <c r="M108">
        <f t="shared" si="1"/>
        <v>189.59979999999996</v>
      </c>
      <c r="N108" s="5"/>
    </row>
    <row r="109" spans="1:14">
      <c r="A109">
        <v>1</v>
      </c>
      <c r="B109">
        <v>107</v>
      </c>
      <c r="C109">
        <v>0</v>
      </c>
      <c r="D109" s="5">
        <v>22362.370900000002</v>
      </c>
      <c r="E109">
        <v>260.945423758</v>
      </c>
      <c r="F109">
        <v>-728.96215800000004</v>
      </c>
      <c r="G109">
        <v>0</v>
      </c>
      <c r="H109">
        <v>-121.941418</v>
      </c>
      <c r="I109">
        <v>36.781773999999999</v>
      </c>
      <c r="J109">
        <v>22395.24957</v>
      </c>
      <c r="K109">
        <v>276.53745600000002</v>
      </c>
      <c r="L109">
        <v>2.0125000000000001E-2</v>
      </c>
      <c r="M109">
        <f t="shared" si="1"/>
        <v>208.85670000000027</v>
      </c>
      <c r="N109" s="5"/>
    </row>
    <row r="110" spans="1:14">
      <c r="A110">
        <v>1</v>
      </c>
      <c r="B110">
        <v>108</v>
      </c>
      <c r="C110">
        <v>0</v>
      </c>
      <c r="D110" s="5">
        <v>22547.7363</v>
      </c>
      <c r="E110">
        <v>264.914421189</v>
      </c>
      <c r="F110">
        <v>-734.95059800000001</v>
      </c>
      <c r="G110">
        <v>0</v>
      </c>
      <c r="H110">
        <v>-121.943421</v>
      </c>
      <c r="I110">
        <v>36.782200000000003</v>
      </c>
      <c r="J110">
        <v>22580.741320000001</v>
      </c>
      <c r="K110">
        <v>280.74973499999999</v>
      </c>
      <c r="L110">
        <v>3.3244000000000003E-2</v>
      </c>
      <c r="M110">
        <f t="shared" si="1"/>
        <v>185.36539999999877</v>
      </c>
      <c r="N110" s="5"/>
    </row>
    <row r="111" spans="1:14">
      <c r="A111">
        <v>1</v>
      </c>
      <c r="B111">
        <v>109</v>
      </c>
      <c r="C111">
        <v>0</v>
      </c>
      <c r="D111" s="5">
        <v>22759.921200000001</v>
      </c>
      <c r="E111">
        <v>208.35396676799999</v>
      </c>
      <c r="F111">
        <v>-741.45454900000004</v>
      </c>
      <c r="G111">
        <v>0</v>
      </c>
      <c r="H111">
        <v>-121.945759</v>
      </c>
      <c r="I111">
        <v>36.781965999999997</v>
      </c>
      <c r="J111">
        <v>22793.095870000001</v>
      </c>
      <c r="K111">
        <v>269.368604</v>
      </c>
      <c r="L111">
        <v>4.7987000000000002E-2</v>
      </c>
      <c r="M111">
        <f t="shared" si="1"/>
        <v>212.1849000000002</v>
      </c>
      <c r="N111" s="5"/>
    </row>
    <row r="112" spans="1:14">
      <c r="A112">
        <v>1</v>
      </c>
      <c r="B112">
        <v>110</v>
      </c>
      <c r="C112">
        <v>0</v>
      </c>
      <c r="D112" s="5">
        <v>22941.193599999999</v>
      </c>
      <c r="E112">
        <v>196.98800570500001</v>
      </c>
      <c r="F112">
        <v>-746.93760199999997</v>
      </c>
      <c r="G112">
        <v>0</v>
      </c>
      <c r="H112">
        <v>-121.947762</v>
      </c>
      <c r="I112">
        <v>36.781785999999997</v>
      </c>
      <c r="J112">
        <v>22974.53268</v>
      </c>
      <c r="K112">
        <v>269.36980699999998</v>
      </c>
      <c r="L112">
        <v>3.1330999999999998E-2</v>
      </c>
      <c r="M112">
        <f t="shared" si="1"/>
        <v>181.27239999999802</v>
      </c>
      <c r="N112" s="5"/>
    </row>
    <row r="113" spans="1:14">
      <c r="A113">
        <v>1</v>
      </c>
      <c r="B113">
        <v>111</v>
      </c>
      <c r="C113">
        <v>0</v>
      </c>
      <c r="D113" s="5">
        <v>23150.735000000001</v>
      </c>
      <c r="E113">
        <v>199.861987774</v>
      </c>
      <c r="F113">
        <v>-753.38349800000003</v>
      </c>
      <c r="G113">
        <v>0</v>
      </c>
      <c r="H113">
        <v>-121.95010000000001</v>
      </c>
      <c r="I113">
        <v>36.781897000000001</v>
      </c>
      <c r="J113">
        <v>23184.179169999999</v>
      </c>
      <c r="K113">
        <v>278.174128</v>
      </c>
      <c r="L113">
        <v>4.0062E-2</v>
      </c>
      <c r="M113">
        <f t="shared" si="1"/>
        <v>209.54140000000189</v>
      </c>
      <c r="N113" s="5"/>
    </row>
    <row r="114" spans="1:14">
      <c r="A114">
        <v>1</v>
      </c>
      <c r="B114">
        <v>112</v>
      </c>
      <c r="C114">
        <v>0</v>
      </c>
      <c r="D114" s="5">
        <v>23362.0975</v>
      </c>
      <c r="E114">
        <v>273.964991548</v>
      </c>
      <c r="F114">
        <v>-757.52166699999998</v>
      </c>
      <c r="G114">
        <v>0</v>
      </c>
      <c r="H114">
        <v>-121.952437</v>
      </c>
      <c r="I114">
        <v>36.782086</v>
      </c>
      <c r="J114">
        <v>23395.59967</v>
      </c>
      <c r="K114">
        <v>287.92073299999998</v>
      </c>
      <c r="L114">
        <v>3.5033000000000002E-2</v>
      </c>
      <c r="M114">
        <f t="shared" si="1"/>
        <v>211.36249999999927</v>
      </c>
      <c r="N114" s="5"/>
    </row>
    <row r="115" spans="1:14">
      <c r="A115">
        <v>1</v>
      </c>
      <c r="B115">
        <v>113</v>
      </c>
      <c r="C115">
        <v>0</v>
      </c>
      <c r="D115" s="5">
        <v>23548.361000000001</v>
      </c>
      <c r="E115">
        <v>286.41783762599999</v>
      </c>
      <c r="F115">
        <v>-764.63031000000001</v>
      </c>
      <c r="G115">
        <v>0</v>
      </c>
      <c r="H115">
        <v>-121.954441</v>
      </c>
      <c r="I115">
        <v>36.782055999999997</v>
      </c>
      <c r="J115">
        <v>23582.101780000001</v>
      </c>
      <c r="K115">
        <v>242.65795600000001</v>
      </c>
      <c r="L115">
        <v>4.8916000000000001E-2</v>
      </c>
      <c r="M115">
        <f t="shared" si="1"/>
        <v>186.26350000000093</v>
      </c>
      <c r="N115" s="5"/>
    </row>
    <row r="116" spans="1:14">
      <c r="A116">
        <v>1</v>
      </c>
      <c r="B116">
        <v>114</v>
      </c>
      <c r="C116">
        <v>0</v>
      </c>
      <c r="D116" s="5">
        <v>23758.360100000002</v>
      </c>
      <c r="E116">
        <v>205.978005177</v>
      </c>
      <c r="F116">
        <v>-772.75642600000003</v>
      </c>
      <c r="G116">
        <v>0</v>
      </c>
      <c r="H116">
        <v>-121.956349</v>
      </c>
      <c r="I116">
        <v>36.781064999999998</v>
      </c>
      <c r="J116">
        <v>23792.39011</v>
      </c>
      <c r="K116">
        <v>208.95836800000001</v>
      </c>
      <c r="L116">
        <v>9.1982999999999995E-2</v>
      </c>
      <c r="M116">
        <f t="shared" si="1"/>
        <v>209.99910000000091</v>
      </c>
      <c r="N116" s="5"/>
    </row>
    <row r="117" spans="1:14">
      <c r="A117">
        <v>1</v>
      </c>
      <c r="B117">
        <v>115</v>
      </c>
      <c r="C117">
        <v>0</v>
      </c>
      <c r="D117" s="5">
        <v>23953.4712</v>
      </c>
      <c r="E117">
        <v>103.403906883</v>
      </c>
      <c r="F117">
        <v>-780.50250200000005</v>
      </c>
      <c r="G117">
        <v>0</v>
      </c>
      <c r="H117">
        <v>-121.957446</v>
      </c>
      <c r="I117">
        <v>36.779659000000002</v>
      </c>
      <c r="J117">
        <v>23987.82216</v>
      </c>
      <c r="K117">
        <v>247.44483099999999</v>
      </c>
      <c r="L117">
        <v>3.1272000000000001E-2</v>
      </c>
      <c r="M117">
        <f t="shared" si="1"/>
        <v>195.11109999999826</v>
      </c>
      <c r="N117" s="5"/>
    </row>
    <row r="118" spans="1:14">
      <c r="A118">
        <v>1</v>
      </c>
      <c r="B118">
        <v>116</v>
      </c>
      <c r="C118">
        <v>0</v>
      </c>
      <c r="D118" s="5">
        <v>24145.4761</v>
      </c>
      <c r="E118">
        <v>210.418223361</v>
      </c>
      <c r="F118">
        <v>-786.91442900000004</v>
      </c>
      <c r="G118">
        <v>0</v>
      </c>
      <c r="H118">
        <v>-121.95811399999999</v>
      </c>
      <c r="I118">
        <v>36.778091000000003</v>
      </c>
      <c r="J118">
        <v>24179.9702</v>
      </c>
      <c r="K118">
        <v>224.18940699999999</v>
      </c>
      <c r="L118">
        <v>2.7434E-2</v>
      </c>
      <c r="M118">
        <f t="shared" si="1"/>
        <v>192.00489999999991</v>
      </c>
      <c r="N118" s="5"/>
    </row>
    <row r="119" spans="1:14">
      <c r="A119">
        <v>1</v>
      </c>
      <c r="B119">
        <v>117</v>
      </c>
      <c r="C119">
        <v>0</v>
      </c>
      <c r="D119" s="5">
        <v>24345.168300000001</v>
      </c>
      <c r="E119">
        <v>351.65795923100001</v>
      </c>
      <c r="F119">
        <v>-790.168905</v>
      </c>
      <c r="G119">
        <v>0</v>
      </c>
      <c r="H119">
        <v>-121.95956099999999</v>
      </c>
      <c r="I119">
        <v>36.776738999999999</v>
      </c>
      <c r="J119">
        <v>24379.725180000001</v>
      </c>
      <c r="K119">
        <v>205.79341199999999</v>
      </c>
      <c r="L119">
        <v>1.4168E-2</v>
      </c>
      <c r="M119">
        <f t="shared" si="1"/>
        <v>199.69220000000132</v>
      </c>
      <c r="N119" s="5"/>
    </row>
    <row r="120" spans="1:14">
      <c r="A120">
        <v>1</v>
      </c>
      <c r="B120">
        <v>118</v>
      </c>
      <c r="C120">
        <v>0</v>
      </c>
      <c r="D120" s="5">
        <v>24551.630799999999</v>
      </c>
      <c r="E120">
        <v>303.14204269599998</v>
      </c>
      <c r="F120">
        <v>-795.24645999999996</v>
      </c>
      <c r="G120">
        <v>0</v>
      </c>
      <c r="H120">
        <v>-121.96069</v>
      </c>
      <c r="I120">
        <v>36.775115999999997</v>
      </c>
      <c r="J120">
        <v>24586.275829999999</v>
      </c>
      <c r="K120">
        <v>208.96297999999999</v>
      </c>
      <c r="L120">
        <v>5.0311000000000002E-2</v>
      </c>
      <c r="M120">
        <f t="shared" si="1"/>
        <v>206.46249999999782</v>
      </c>
      <c r="N120" s="5"/>
    </row>
    <row r="121" spans="1:14">
      <c r="A121">
        <v>1</v>
      </c>
      <c r="B121">
        <v>119</v>
      </c>
      <c r="C121">
        <v>0</v>
      </c>
      <c r="D121" s="5">
        <v>24744.807400000002</v>
      </c>
      <c r="E121">
        <v>251.07672680499999</v>
      </c>
      <c r="F121">
        <v>-801.21876399999996</v>
      </c>
      <c r="G121">
        <v>0</v>
      </c>
      <c r="H121">
        <v>-121.96145300000001</v>
      </c>
      <c r="I121">
        <v>36.773553999999997</v>
      </c>
      <c r="J121">
        <v>24779.599880000002</v>
      </c>
      <c r="K121">
        <v>235.51714200000001</v>
      </c>
      <c r="L121">
        <v>4.2422000000000001E-2</v>
      </c>
      <c r="M121">
        <f t="shared" si="1"/>
        <v>193.17660000000251</v>
      </c>
      <c r="N121" s="5"/>
    </row>
    <row r="122" spans="1:14">
      <c r="A122">
        <v>1</v>
      </c>
      <c r="B122">
        <v>120</v>
      </c>
      <c r="C122">
        <v>0</v>
      </c>
      <c r="D122" s="5">
        <v>24952.915499999999</v>
      </c>
      <c r="E122">
        <v>219.73952600600001</v>
      </c>
      <c r="F122">
        <v>-807.05821600000002</v>
      </c>
      <c r="G122">
        <v>0</v>
      </c>
      <c r="H122">
        <v>-121.96288</v>
      </c>
      <c r="I122">
        <v>36.772142000000002</v>
      </c>
      <c r="J122">
        <v>24987.85168</v>
      </c>
      <c r="K122">
        <v>203.684359</v>
      </c>
      <c r="L122">
        <v>2.2040000000000001E-2</v>
      </c>
      <c r="M122">
        <f t="shared" si="1"/>
        <v>208.10809999999765</v>
      </c>
      <c r="N122" s="5"/>
    </row>
    <row r="123" spans="1:14">
      <c r="A123">
        <v>1</v>
      </c>
      <c r="B123">
        <v>121</v>
      </c>
      <c r="C123">
        <v>0</v>
      </c>
      <c r="D123" s="5">
        <v>25157.010200000001</v>
      </c>
      <c r="E123">
        <v>219.25266941000001</v>
      </c>
      <c r="F123">
        <v>-813.13156100000003</v>
      </c>
      <c r="G123">
        <v>0</v>
      </c>
      <c r="H123">
        <v>-121.964291</v>
      </c>
      <c r="I123">
        <v>36.770791000000003</v>
      </c>
      <c r="J123">
        <v>25192.065989999999</v>
      </c>
      <c r="K123">
        <v>211.220189</v>
      </c>
      <c r="L123">
        <v>4.2592999999999999E-2</v>
      </c>
      <c r="M123">
        <f t="shared" si="1"/>
        <v>204.09470000000147</v>
      </c>
      <c r="N123" s="5"/>
    </row>
    <row r="124" spans="1:14">
      <c r="A124">
        <v>1</v>
      </c>
      <c r="B124">
        <v>122</v>
      </c>
      <c r="C124">
        <v>0</v>
      </c>
      <c r="D124" s="5">
        <v>25350.014500000001</v>
      </c>
      <c r="E124">
        <v>242.643106983</v>
      </c>
      <c r="F124">
        <v>-819.66404999999997</v>
      </c>
      <c r="G124">
        <v>0</v>
      </c>
      <c r="H124">
        <v>-121.96545999999999</v>
      </c>
      <c r="I124">
        <v>36.769331000000001</v>
      </c>
      <c r="J124">
        <v>25385.237410000002</v>
      </c>
      <c r="K124">
        <v>203.686757</v>
      </c>
      <c r="L124">
        <v>1.5391E-2</v>
      </c>
      <c r="M124">
        <f t="shared" si="1"/>
        <v>193.00430000000051</v>
      </c>
      <c r="N124" s="5"/>
    </row>
    <row r="125" spans="1:14">
      <c r="A125">
        <v>1</v>
      </c>
      <c r="B125">
        <v>123</v>
      </c>
      <c r="C125">
        <v>0</v>
      </c>
      <c r="D125" s="5">
        <v>25554.123500000002</v>
      </c>
      <c r="E125">
        <v>326.45311786000002</v>
      </c>
      <c r="F125">
        <v>-823.18532000000005</v>
      </c>
      <c r="G125">
        <v>0</v>
      </c>
      <c r="H125">
        <v>-121.9667</v>
      </c>
      <c r="I125">
        <v>36.767816000000003</v>
      </c>
      <c r="J125">
        <v>25589.443449999999</v>
      </c>
      <c r="K125">
        <v>208.96904699999999</v>
      </c>
      <c r="L125">
        <v>2.1663000000000002E-2</v>
      </c>
      <c r="M125">
        <f t="shared" si="1"/>
        <v>204.10900000000038</v>
      </c>
      <c r="N125" s="5"/>
    </row>
    <row r="126" spans="1:14">
      <c r="A126">
        <v>1</v>
      </c>
      <c r="B126">
        <v>124</v>
      </c>
      <c r="C126">
        <v>0</v>
      </c>
      <c r="D126" s="5">
        <v>25733.645700000001</v>
      </c>
      <c r="E126">
        <v>338.52376898</v>
      </c>
      <c r="F126">
        <v>-827.74188200000003</v>
      </c>
      <c r="G126">
        <v>0</v>
      </c>
      <c r="H126">
        <v>-121.967798</v>
      </c>
      <c r="I126">
        <v>36.766464999999997</v>
      </c>
      <c r="J126">
        <v>25769.046320000001</v>
      </c>
      <c r="K126">
        <v>224.19980699999999</v>
      </c>
      <c r="L126">
        <v>2.9746999999999999E-2</v>
      </c>
      <c r="M126">
        <f t="shared" si="1"/>
        <v>179.52219999999943</v>
      </c>
      <c r="N126" s="5"/>
    </row>
    <row r="127" spans="1:14">
      <c r="A127">
        <v>1</v>
      </c>
      <c r="B127">
        <v>125</v>
      </c>
      <c r="C127">
        <v>0</v>
      </c>
      <c r="D127" s="5">
        <v>25948.730100000001</v>
      </c>
      <c r="E127">
        <v>361.32496039799997</v>
      </c>
      <c r="F127">
        <v>-834.64423299999999</v>
      </c>
      <c r="G127">
        <v>0</v>
      </c>
      <c r="H127">
        <v>-121.969133</v>
      </c>
      <c r="I127">
        <v>36.764901999999999</v>
      </c>
      <c r="J127">
        <v>25984.379420000001</v>
      </c>
      <c r="K127">
        <v>235.52488299999999</v>
      </c>
      <c r="L127">
        <v>5.0980999999999999E-2</v>
      </c>
      <c r="M127">
        <f t="shared" si="1"/>
        <v>215.08439999999973</v>
      </c>
      <c r="N127" s="5"/>
    </row>
    <row r="128" spans="1:14">
      <c r="A128">
        <v>1</v>
      </c>
      <c r="B128">
        <v>126</v>
      </c>
      <c r="C128">
        <v>0</v>
      </c>
      <c r="D128" s="5">
        <v>26132.059099999999</v>
      </c>
      <c r="E128">
        <v>448.16304974799999</v>
      </c>
      <c r="F128">
        <v>-839.06022099999996</v>
      </c>
      <c r="G128">
        <v>0</v>
      </c>
      <c r="H128">
        <v>-121.970803</v>
      </c>
      <c r="I128">
        <v>36.763941000000003</v>
      </c>
      <c r="J128">
        <v>26167.788219999999</v>
      </c>
      <c r="K128">
        <v>232.33978300000001</v>
      </c>
      <c r="L128">
        <v>1.5809E-2</v>
      </c>
      <c r="M128">
        <f t="shared" si="1"/>
        <v>183.3289999999979</v>
      </c>
      <c r="N128" s="5"/>
    </row>
    <row r="129" spans="1:14">
      <c r="A129">
        <v>1</v>
      </c>
      <c r="B129">
        <v>127</v>
      </c>
      <c r="C129">
        <v>0</v>
      </c>
      <c r="D129" s="5">
        <v>26356.391899999999</v>
      </c>
      <c r="E129">
        <v>492.16267077499998</v>
      </c>
      <c r="F129">
        <v>-845.50870799999996</v>
      </c>
      <c r="G129">
        <v>1</v>
      </c>
      <c r="H129">
        <v>-121.973029</v>
      </c>
      <c r="I129">
        <v>36.763039999999997</v>
      </c>
      <c r="J129">
        <v>26392.227920000001</v>
      </c>
      <c r="K129">
        <v>250.84142299999999</v>
      </c>
      <c r="L129">
        <v>3.5725E-2</v>
      </c>
      <c r="M129">
        <f t="shared" si="1"/>
        <v>224.33280000000013</v>
      </c>
      <c r="N129" s="5"/>
    </row>
    <row r="130" spans="1:14">
      <c r="A130">
        <v>1</v>
      </c>
      <c r="B130">
        <v>128</v>
      </c>
      <c r="C130">
        <v>0</v>
      </c>
      <c r="D130" s="5">
        <v>26534.457699999999</v>
      </c>
      <c r="E130">
        <v>461.27159705299999</v>
      </c>
      <c r="F130">
        <v>-851.70767599999999</v>
      </c>
      <c r="G130">
        <v>0</v>
      </c>
      <c r="H130">
        <v>-121.97481000000001</v>
      </c>
      <c r="I130">
        <v>36.762349</v>
      </c>
      <c r="J130">
        <v>26570.479220000001</v>
      </c>
      <c r="K130">
        <v>235.52925200000001</v>
      </c>
      <c r="L130">
        <v>2.4812000000000001E-2</v>
      </c>
      <c r="M130">
        <f t="shared" si="1"/>
        <v>178.06580000000031</v>
      </c>
      <c r="N130" s="5"/>
    </row>
    <row r="131" spans="1:14">
      <c r="A131">
        <v>1</v>
      </c>
      <c r="B131">
        <v>129</v>
      </c>
      <c r="C131">
        <v>0</v>
      </c>
      <c r="D131" s="5">
        <v>26746.602200000001</v>
      </c>
      <c r="E131">
        <v>453.96936630599998</v>
      </c>
      <c r="F131">
        <v>-856.43391899999995</v>
      </c>
      <c r="G131">
        <v>1</v>
      </c>
      <c r="H131">
        <v>-121.97692499999999</v>
      </c>
      <c r="I131">
        <v>36.761507999999999</v>
      </c>
      <c r="J131">
        <v>26782.688279999998</v>
      </c>
      <c r="K131">
        <v>250.84416200000001</v>
      </c>
      <c r="L131">
        <v>2.6818999999999999E-2</v>
      </c>
      <c r="M131">
        <f t="shared" si="1"/>
        <v>212.14450000000215</v>
      </c>
      <c r="N131" s="5"/>
    </row>
    <row r="132" spans="1:14">
      <c r="A132">
        <v>1</v>
      </c>
      <c r="B132">
        <v>130</v>
      </c>
      <c r="C132">
        <v>0</v>
      </c>
      <c r="D132" s="5">
        <v>26952.627</v>
      </c>
      <c r="E132">
        <v>397.26521579000001</v>
      </c>
      <c r="F132">
        <v>-861.84642699999995</v>
      </c>
      <c r="G132">
        <v>0</v>
      </c>
      <c r="H132">
        <v>-121.978722</v>
      </c>
      <c r="I132">
        <v>36.760516000000003</v>
      </c>
      <c r="J132">
        <v>26988.817640000001</v>
      </c>
      <c r="K132">
        <v>208.97871000000001</v>
      </c>
      <c r="L132">
        <v>4.2781E-2</v>
      </c>
      <c r="M132">
        <f t="shared" ref="M132:M195" si="2">D132-D131</f>
        <v>206.02479999999923</v>
      </c>
      <c r="N132" s="5"/>
    </row>
    <row r="133" spans="1:14">
      <c r="A133">
        <v>1</v>
      </c>
      <c r="B133">
        <v>131</v>
      </c>
      <c r="C133">
        <v>0</v>
      </c>
      <c r="D133" s="5">
        <v>27135.094000000001</v>
      </c>
      <c r="E133">
        <v>344.42854385499999</v>
      </c>
      <c r="F133">
        <v>-865.38481000000002</v>
      </c>
      <c r="G133">
        <v>0</v>
      </c>
      <c r="H133">
        <v>-121.980153</v>
      </c>
      <c r="I133">
        <v>36.759459</v>
      </c>
      <c r="J133">
        <v>27171.358619999999</v>
      </c>
      <c r="K133">
        <v>259.02125699999999</v>
      </c>
      <c r="L133">
        <v>1.0782999999999999E-2</v>
      </c>
      <c r="M133">
        <f t="shared" si="2"/>
        <v>182.46700000000055</v>
      </c>
      <c r="N133" s="5"/>
    </row>
    <row r="134" spans="1:14">
      <c r="A134">
        <v>1</v>
      </c>
      <c r="B134">
        <v>132</v>
      </c>
      <c r="C134">
        <v>0</v>
      </c>
      <c r="D134" s="5">
        <v>27356.129400000002</v>
      </c>
      <c r="E134">
        <v>187.452455953</v>
      </c>
      <c r="F134">
        <v>-870.11646299999995</v>
      </c>
      <c r="G134">
        <v>0</v>
      </c>
      <c r="H134">
        <v>-121.98249</v>
      </c>
      <c r="I134">
        <v>36.759062999999998</v>
      </c>
      <c r="J134">
        <v>27392.587820000001</v>
      </c>
      <c r="K134">
        <v>276.56025799999998</v>
      </c>
      <c r="L134">
        <v>1.017E-2</v>
      </c>
      <c r="M134">
        <f t="shared" si="2"/>
        <v>221.03540000000066</v>
      </c>
      <c r="N134" s="5"/>
    </row>
    <row r="135" spans="1:14">
      <c r="A135">
        <v>1</v>
      </c>
      <c r="B135">
        <v>133</v>
      </c>
      <c r="C135">
        <v>0</v>
      </c>
      <c r="D135" s="5">
        <v>27547.700400000002</v>
      </c>
      <c r="E135">
        <v>138.22231617200001</v>
      </c>
      <c r="F135">
        <v>-882.20040900000004</v>
      </c>
      <c r="G135">
        <v>0</v>
      </c>
      <c r="H135">
        <v>-121.983951</v>
      </c>
      <c r="I135">
        <v>36.760246000000002</v>
      </c>
      <c r="J135">
        <v>27584.91029</v>
      </c>
      <c r="K135">
        <v>352.31101699999999</v>
      </c>
      <c r="L135">
        <v>8.2889999999999995E-3</v>
      </c>
      <c r="M135">
        <f t="shared" si="2"/>
        <v>191.57099999999991</v>
      </c>
      <c r="N135" s="5"/>
    </row>
    <row r="136" spans="1:14">
      <c r="A136">
        <v>1</v>
      </c>
      <c r="B136">
        <v>134</v>
      </c>
      <c r="C136">
        <v>0</v>
      </c>
      <c r="D136" s="5">
        <v>27746.7719</v>
      </c>
      <c r="E136">
        <v>256.30470302600003</v>
      </c>
      <c r="F136">
        <v>-886.25124100000005</v>
      </c>
      <c r="G136">
        <v>0</v>
      </c>
      <c r="H136">
        <v>-121.98477200000001</v>
      </c>
      <c r="I136">
        <v>36.761868</v>
      </c>
      <c r="J136">
        <v>27784.07</v>
      </c>
      <c r="K136">
        <v>345.44080300000002</v>
      </c>
      <c r="L136">
        <v>2.9519E-2</v>
      </c>
      <c r="M136">
        <f t="shared" si="2"/>
        <v>199.0714999999982</v>
      </c>
      <c r="N136" s="5"/>
    </row>
    <row r="137" spans="1:14">
      <c r="A137">
        <v>1</v>
      </c>
      <c r="B137">
        <v>135</v>
      </c>
      <c r="C137">
        <v>0</v>
      </c>
      <c r="D137" s="5">
        <v>27949.552199999998</v>
      </c>
      <c r="E137">
        <v>371.16327885999999</v>
      </c>
      <c r="F137">
        <v>-891.41770399999996</v>
      </c>
      <c r="G137">
        <v>0</v>
      </c>
      <c r="H137">
        <v>-121.98571800000001</v>
      </c>
      <c r="I137">
        <v>36.763489999999997</v>
      </c>
      <c r="J137">
        <v>27986.940729999998</v>
      </c>
      <c r="K137">
        <v>322.696641</v>
      </c>
      <c r="L137">
        <v>2.1253000000000001E-2</v>
      </c>
      <c r="M137">
        <f t="shared" si="2"/>
        <v>202.78029999999853</v>
      </c>
      <c r="N137" s="5"/>
    </row>
    <row r="138" spans="1:14">
      <c r="A138">
        <v>1</v>
      </c>
      <c r="B138">
        <v>136</v>
      </c>
      <c r="C138">
        <v>0</v>
      </c>
      <c r="D138" s="5">
        <v>28149.746899999998</v>
      </c>
      <c r="E138">
        <v>377.47438600100003</v>
      </c>
      <c r="F138">
        <v>-895.52465800000004</v>
      </c>
      <c r="G138">
        <v>0</v>
      </c>
      <c r="H138">
        <v>-121.986831</v>
      </c>
      <c r="I138">
        <v>36.764977999999999</v>
      </c>
      <c r="J138">
        <v>28187.189330000001</v>
      </c>
      <c r="K138">
        <v>350.701819</v>
      </c>
      <c r="L138">
        <v>1.508E-3</v>
      </c>
      <c r="M138">
        <f t="shared" si="2"/>
        <v>200.19470000000001</v>
      </c>
      <c r="N138" s="5"/>
    </row>
    <row r="139" spans="1:14">
      <c r="A139">
        <v>1</v>
      </c>
      <c r="B139">
        <v>137</v>
      </c>
      <c r="C139">
        <v>0</v>
      </c>
      <c r="D139" s="5">
        <v>28333.505000000001</v>
      </c>
      <c r="E139">
        <v>317.50100807899997</v>
      </c>
      <c r="F139">
        <v>-898.03750600000001</v>
      </c>
      <c r="G139">
        <v>0</v>
      </c>
      <c r="H139">
        <v>-121.987624</v>
      </c>
      <c r="I139">
        <v>36.766464999999997</v>
      </c>
      <c r="J139">
        <v>28370.981510000001</v>
      </c>
      <c r="K139">
        <v>352.31370099999998</v>
      </c>
      <c r="L139">
        <v>6.2245000000000002E-2</v>
      </c>
      <c r="M139">
        <f t="shared" si="2"/>
        <v>183.75810000000274</v>
      </c>
      <c r="N139" s="5"/>
    </row>
    <row r="140" spans="1:14">
      <c r="A140">
        <v>1</v>
      </c>
      <c r="B140">
        <v>138</v>
      </c>
      <c r="C140">
        <v>0</v>
      </c>
      <c r="D140" s="5">
        <v>28546.774399999998</v>
      </c>
      <c r="E140">
        <v>248.348753612</v>
      </c>
      <c r="F140">
        <v>-906.37595599999997</v>
      </c>
      <c r="G140">
        <v>0</v>
      </c>
      <c r="H140">
        <v>-121.987944</v>
      </c>
      <c r="I140">
        <v>36.768357000000002</v>
      </c>
      <c r="J140">
        <v>28584.490570000002</v>
      </c>
      <c r="K140">
        <v>359.39416299999999</v>
      </c>
      <c r="L140">
        <v>4.5926000000000002E-2</v>
      </c>
      <c r="M140">
        <f t="shared" si="2"/>
        <v>213.2693999999974</v>
      </c>
      <c r="N140" s="5"/>
    </row>
    <row r="141" spans="1:14">
      <c r="A141">
        <v>1</v>
      </c>
      <c r="B141">
        <v>139</v>
      </c>
      <c r="C141">
        <v>0</v>
      </c>
      <c r="D141" s="5">
        <v>28727.878100000002</v>
      </c>
      <c r="E141">
        <v>146.132673767</v>
      </c>
      <c r="F141">
        <v>-920.88879399999996</v>
      </c>
      <c r="G141">
        <v>0</v>
      </c>
      <c r="H141">
        <v>-121.987803</v>
      </c>
      <c r="I141">
        <v>36.769978999999999</v>
      </c>
      <c r="J141">
        <v>28766.223419999998</v>
      </c>
      <c r="K141">
        <v>9.634487</v>
      </c>
      <c r="L141">
        <v>5.5194E-2</v>
      </c>
      <c r="M141">
        <f t="shared" si="2"/>
        <v>181.1037000000033</v>
      </c>
      <c r="N141" s="5"/>
    </row>
    <row r="142" spans="1:14">
      <c r="A142">
        <v>1</v>
      </c>
      <c r="B142">
        <v>140</v>
      </c>
      <c r="C142">
        <v>0</v>
      </c>
      <c r="D142" s="5">
        <v>28938.491399999999</v>
      </c>
      <c r="E142">
        <v>182.067765458</v>
      </c>
      <c r="F142">
        <v>-927.95701099999997</v>
      </c>
      <c r="G142">
        <v>0</v>
      </c>
      <c r="H142">
        <v>-121.98772200000001</v>
      </c>
      <c r="I142">
        <v>36.771872000000002</v>
      </c>
      <c r="J142">
        <v>28977.163400000001</v>
      </c>
      <c r="K142">
        <v>359.39398</v>
      </c>
      <c r="L142">
        <v>7.9639000000000001E-2</v>
      </c>
      <c r="M142">
        <f t="shared" si="2"/>
        <v>210.61329999999725</v>
      </c>
      <c r="N142" s="5"/>
    </row>
    <row r="143" spans="1:14">
      <c r="A143">
        <v>1</v>
      </c>
      <c r="B143">
        <v>141</v>
      </c>
      <c r="C143">
        <v>0</v>
      </c>
      <c r="D143" s="5">
        <v>29156.192500000001</v>
      </c>
      <c r="E143">
        <v>305.64203492799999</v>
      </c>
      <c r="F143">
        <v>-937.71839499999999</v>
      </c>
      <c r="G143">
        <v>0</v>
      </c>
      <c r="H143">
        <v>-121.988319</v>
      </c>
      <c r="I143">
        <v>36.773764999999997</v>
      </c>
      <c r="J143">
        <v>29195.105609999999</v>
      </c>
      <c r="K143">
        <v>354.23312299999998</v>
      </c>
      <c r="L143">
        <v>1.4134000000000001E-2</v>
      </c>
      <c r="M143">
        <f t="shared" si="2"/>
        <v>217.70110000000204</v>
      </c>
      <c r="N143" s="5"/>
    </row>
    <row r="144" spans="1:14">
      <c r="A144">
        <v>1</v>
      </c>
      <c r="B144">
        <v>142</v>
      </c>
      <c r="C144">
        <v>0</v>
      </c>
      <c r="D144" s="5">
        <v>29350.6463</v>
      </c>
      <c r="E144">
        <v>291.63659540700002</v>
      </c>
      <c r="F144">
        <v>-941.19293200000004</v>
      </c>
      <c r="G144">
        <v>0</v>
      </c>
      <c r="H144">
        <v>-121.98883499999999</v>
      </c>
      <c r="I144">
        <v>36.775387000000002</v>
      </c>
      <c r="J144">
        <v>29389.880519999999</v>
      </c>
      <c r="K144">
        <v>296.108361</v>
      </c>
      <c r="L144">
        <v>3.9733999999999998E-2</v>
      </c>
      <c r="M144">
        <f t="shared" si="2"/>
        <v>194.45379999999932</v>
      </c>
      <c r="N144" s="5"/>
    </row>
    <row r="145" spans="1:14">
      <c r="A145">
        <v>1</v>
      </c>
      <c r="B145">
        <v>143</v>
      </c>
      <c r="C145">
        <v>0</v>
      </c>
      <c r="D145" s="5">
        <v>29537.085299999999</v>
      </c>
      <c r="E145">
        <v>205.36070958799999</v>
      </c>
      <c r="F145">
        <v>-950.12188700000002</v>
      </c>
      <c r="G145">
        <v>0</v>
      </c>
      <c r="H145">
        <v>-121.990838</v>
      </c>
      <c r="I145">
        <v>36.775319000000003</v>
      </c>
      <c r="J145">
        <v>29576.66761</v>
      </c>
      <c r="K145">
        <v>255.271851</v>
      </c>
      <c r="L145">
        <v>3.5152000000000003E-2</v>
      </c>
      <c r="M145">
        <f t="shared" si="2"/>
        <v>186.43899999999849</v>
      </c>
      <c r="N145" s="5"/>
    </row>
    <row r="146" spans="1:14">
      <c r="A146">
        <v>1</v>
      </c>
      <c r="B146">
        <v>144</v>
      </c>
      <c r="C146">
        <v>0</v>
      </c>
      <c r="D146" s="5">
        <v>29750.061600000001</v>
      </c>
      <c r="E146">
        <v>219.02467092000001</v>
      </c>
      <c r="F146">
        <v>-956.94012499999997</v>
      </c>
      <c r="G146">
        <v>0</v>
      </c>
      <c r="H146">
        <v>-121.99317600000001</v>
      </c>
      <c r="I146">
        <v>36.775387000000002</v>
      </c>
      <c r="J146">
        <v>29789.876810000002</v>
      </c>
      <c r="K146">
        <v>255.27323799999999</v>
      </c>
      <c r="L146">
        <v>2.3406E-2</v>
      </c>
      <c r="M146">
        <f t="shared" si="2"/>
        <v>212.97630000000208</v>
      </c>
      <c r="N146" s="5"/>
    </row>
    <row r="147" spans="1:14">
      <c r="A147">
        <v>1</v>
      </c>
      <c r="B147">
        <v>145</v>
      </c>
      <c r="C147">
        <v>0</v>
      </c>
      <c r="D147" s="5">
        <v>29930.619500000001</v>
      </c>
      <c r="E147">
        <v>314.73791259900003</v>
      </c>
      <c r="F147">
        <v>-959.31339800000001</v>
      </c>
      <c r="G147">
        <v>0</v>
      </c>
      <c r="H147">
        <v>-121.99517899999999</v>
      </c>
      <c r="I147">
        <v>36.775232000000003</v>
      </c>
      <c r="J147">
        <v>29970.518090000001</v>
      </c>
      <c r="K147">
        <v>261.216069</v>
      </c>
      <c r="L147">
        <v>3.3189000000000003E-2</v>
      </c>
      <c r="M147">
        <f t="shared" si="2"/>
        <v>180.55789999999979</v>
      </c>
      <c r="N147" s="5"/>
    </row>
    <row r="148" spans="1:14">
      <c r="A148">
        <v>1</v>
      </c>
      <c r="B148">
        <v>146</v>
      </c>
      <c r="C148">
        <v>0</v>
      </c>
      <c r="D148" s="5">
        <v>30145.9696</v>
      </c>
      <c r="E148">
        <v>440.48314193700003</v>
      </c>
      <c r="F148">
        <v>-966.52964999999995</v>
      </c>
      <c r="G148">
        <v>0</v>
      </c>
      <c r="H148">
        <v>-121.997517</v>
      </c>
      <c r="I148">
        <v>36.774906000000001</v>
      </c>
      <c r="J148">
        <v>30186.1217</v>
      </c>
      <c r="K148">
        <v>235.53824599999999</v>
      </c>
      <c r="L148">
        <v>9.8299999999999993E-4</v>
      </c>
      <c r="M148">
        <f t="shared" si="2"/>
        <v>215.35009999999966</v>
      </c>
      <c r="N148" s="5"/>
    </row>
    <row r="149" spans="1:14">
      <c r="A149">
        <v>1</v>
      </c>
      <c r="B149">
        <v>147</v>
      </c>
      <c r="C149">
        <v>0</v>
      </c>
      <c r="D149" s="5">
        <v>30339.8642</v>
      </c>
      <c r="E149">
        <v>341.16144377099999</v>
      </c>
      <c r="F149">
        <v>-972.09550300000001</v>
      </c>
      <c r="G149">
        <v>0</v>
      </c>
      <c r="H149">
        <v>-121.99952</v>
      </c>
      <c r="I149">
        <v>36.774428</v>
      </c>
      <c r="J149">
        <v>30380.204710000002</v>
      </c>
      <c r="K149">
        <v>274.62885199999999</v>
      </c>
      <c r="L149">
        <v>2.4240000000000001E-2</v>
      </c>
      <c r="M149">
        <f t="shared" si="2"/>
        <v>193.89459999999963</v>
      </c>
      <c r="N149" s="5"/>
    </row>
    <row r="150" spans="1:14">
      <c r="A150">
        <v>1</v>
      </c>
      <c r="B150">
        <v>148</v>
      </c>
      <c r="C150">
        <v>0</v>
      </c>
      <c r="D150" s="5">
        <v>30544.915499999999</v>
      </c>
      <c r="E150">
        <v>261.60249368400002</v>
      </c>
      <c r="F150">
        <v>-979.47029599999996</v>
      </c>
      <c r="G150">
        <v>0</v>
      </c>
      <c r="H150">
        <v>-122.00174699999999</v>
      </c>
      <c r="I150">
        <v>36.774845999999997</v>
      </c>
      <c r="J150">
        <v>30585.57747</v>
      </c>
      <c r="K150">
        <v>287.948756</v>
      </c>
      <c r="L150">
        <v>4.7556000000000001E-2</v>
      </c>
      <c r="M150">
        <f t="shared" si="2"/>
        <v>205.05129999999917</v>
      </c>
      <c r="N150" s="5"/>
    </row>
    <row r="151" spans="1:14">
      <c r="A151">
        <v>1</v>
      </c>
      <c r="B151">
        <v>149</v>
      </c>
      <c r="C151">
        <v>0</v>
      </c>
      <c r="D151" s="5">
        <v>30735.2909</v>
      </c>
      <c r="E151">
        <v>173.120674788</v>
      </c>
      <c r="F151">
        <v>-981.32765700000004</v>
      </c>
      <c r="G151">
        <v>0</v>
      </c>
      <c r="H151">
        <v>-122.003861</v>
      </c>
      <c r="I151">
        <v>36.774935999999997</v>
      </c>
      <c r="J151">
        <v>30776.00909</v>
      </c>
      <c r="K151">
        <v>269.40349900000001</v>
      </c>
      <c r="L151">
        <v>1.1483E-2</v>
      </c>
      <c r="M151">
        <f t="shared" si="2"/>
        <v>190.37540000000081</v>
      </c>
      <c r="N151" s="5"/>
    </row>
    <row r="152" spans="1:14">
      <c r="A152">
        <v>1</v>
      </c>
      <c r="B152">
        <v>150</v>
      </c>
      <c r="C152">
        <v>0</v>
      </c>
      <c r="D152" s="5">
        <v>30950.975200000001</v>
      </c>
      <c r="E152">
        <v>168.88382517900001</v>
      </c>
      <c r="F152">
        <v>-986.11119900000006</v>
      </c>
      <c r="G152">
        <v>0</v>
      </c>
      <c r="H152">
        <v>-122.006199</v>
      </c>
      <c r="I152">
        <v>36.775326999999997</v>
      </c>
      <c r="J152">
        <v>30991.788670000002</v>
      </c>
      <c r="K152">
        <v>287.95148799999998</v>
      </c>
      <c r="L152">
        <v>1.2689999999999999E-3</v>
      </c>
      <c r="M152">
        <f t="shared" si="2"/>
        <v>215.6843000000008</v>
      </c>
      <c r="N152" s="5"/>
    </row>
    <row r="153" spans="1:14">
      <c r="A153">
        <v>1</v>
      </c>
      <c r="B153">
        <v>151</v>
      </c>
      <c r="C153">
        <v>0</v>
      </c>
      <c r="D153" s="5">
        <v>31145.7287</v>
      </c>
      <c r="E153">
        <v>140.974943846</v>
      </c>
      <c r="F153">
        <v>-994.19987300000003</v>
      </c>
      <c r="G153">
        <v>0</v>
      </c>
      <c r="H153">
        <v>-122.008059</v>
      </c>
      <c r="I153">
        <v>36.776198000000001</v>
      </c>
      <c r="J153">
        <v>31186.81179</v>
      </c>
      <c r="K153">
        <v>310.77631100000002</v>
      </c>
      <c r="L153">
        <v>7.1923000000000001E-2</v>
      </c>
      <c r="M153">
        <f t="shared" si="2"/>
        <v>194.75349999999889</v>
      </c>
      <c r="N153" s="5"/>
    </row>
    <row r="154" spans="1:14">
      <c r="A154">
        <v>1</v>
      </c>
      <c r="B154">
        <v>152</v>
      </c>
      <c r="C154">
        <v>0</v>
      </c>
      <c r="D154" s="5">
        <v>31328.574199999999</v>
      </c>
      <c r="E154">
        <v>159.4028275</v>
      </c>
      <c r="F154">
        <v>-1003.075317</v>
      </c>
      <c r="G154">
        <v>0</v>
      </c>
      <c r="H154">
        <v>-122.009204</v>
      </c>
      <c r="I154">
        <v>36.777549999999998</v>
      </c>
      <c r="J154">
        <v>31369.92324</v>
      </c>
      <c r="K154">
        <v>332.99049000000002</v>
      </c>
      <c r="L154">
        <v>2.6037000000000001E-2</v>
      </c>
      <c r="M154">
        <f t="shared" si="2"/>
        <v>182.84549999999945</v>
      </c>
      <c r="N154" s="5"/>
    </row>
    <row r="155" spans="1:14">
      <c r="A155">
        <v>1</v>
      </c>
      <c r="B155">
        <v>153</v>
      </c>
      <c r="C155">
        <v>0</v>
      </c>
      <c r="D155" s="5">
        <v>31536.277300000002</v>
      </c>
      <c r="E155">
        <v>368.62051997499998</v>
      </c>
      <c r="F155">
        <v>-1007.616374</v>
      </c>
      <c r="G155">
        <v>0</v>
      </c>
      <c r="H155">
        <v>-122.010429</v>
      </c>
      <c r="I155">
        <v>36.778902000000002</v>
      </c>
      <c r="J155">
        <v>31577.722330000001</v>
      </c>
      <c r="K155">
        <v>314.59438399999999</v>
      </c>
      <c r="L155">
        <v>6.3628000000000004E-2</v>
      </c>
      <c r="M155">
        <f t="shared" si="2"/>
        <v>207.70310000000245</v>
      </c>
      <c r="N155" s="5"/>
    </row>
    <row r="156" spans="1:14">
      <c r="A156">
        <v>1</v>
      </c>
      <c r="B156">
        <v>154</v>
      </c>
      <c r="C156">
        <v>0</v>
      </c>
      <c r="D156" s="5">
        <v>31739.9146</v>
      </c>
      <c r="E156">
        <v>394.955486173</v>
      </c>
      <c r="F156">
        <v>-1010.572864</v>
      </c>
      <c r="G156">
        <v>0</v>
      </c>
      <c r="H156">
        <v>-122.01221</v>
      </c>
      <c r="I156">
        <v>36.780037</v>
      </c>
      <c r="J156">
        <v>31781.53039</v>
      </c>
      <c r="K156">
        <v>308.25124699999998</v>
      </c>
      <c r="L156">
        <v>2.3251999999999998E-2</v>
      </c>
      <c r="M156">
        <f t="shared" si="2"/>
        <v>203.6372999999985</v>
      </c>
      <c r="N156" s="5"/>
    </row>
    <row r="157" spans="1:14">
      <c r="A157">
        <v>1</v>
      </c>
      <c r="B157">
        <v>155</v>
      </c>
      <c r="C157">
        <v>0</v>
      </c>
      <c r="D157" s="5">
        <v>31937.88</v>
      </c>
      <c r="E157">
        <v>231.16669920300001</v>
      </c>
      <c r="F157">
        <v>-1011.708225</v>
      </c>
      <c r="G157">
        <v>0</v>
      </c>
      <c r="H157">
        <v>-122.013694</v>
      </c>
      <c r="I157">
        <v>36.781334999999999</v>
      </c>
      <c r="J157">
        <v>31979.529129999999</v>
      </c>
      <c r="K157">
        <v>325.89246000000003</v>
      </c>
      <c r="L157">
        <v>2.4634E-2</v>
      </c>
      <c r="M157">
        <f t="shared" si="2"/>
        <v>197.96540000000095</v>
      </c>
      <c r="N157" s="5"/>
    </row>
    <row r="158" spans="1:14">
      <c r="A158">
        <v>1</v>
      </c>
      <c r="B158">
        <v>156</v>
      </c>
      <c r="C158">
        <v>0</v>
      </c>
      <c r="D158" s="5">
        <v>32144.7228</v>
      </c>
      <c r="E158">
        <v>194.08465095099999</v>
      </c>
      <c r="F158">
        <v>-1021.3598019999999</v>
      </c>
      <c r="G158">
        <v>0</v>
      </c>
      <c r="H158">
        <v>-122.01554899999999</v>
      </c>
      <c r="I158">
        <v>36.782417000000002</v>
      </c>
      <c r="J158">
        <v>32186.71962</v>
      </c>
      <c r="K158">
        <v>296.126349</v>
      </c>
      <c r="L158">
        <v>5.7735000000000002E-2</v>
      </c>
      <c r="M158">
        <f t="shared" si="2"/>
        <v>206.84279999999853</v>
      </c>
      <c r="N158" s="5"/>
    </row>
    <row r="159" spans="1:14">
      <c r="A159">
        <v>1</v>
      </c>
      <c r="B159">
        <v>157</v>
      </c>
      <c r="C159">
        <v>0</v>
      </c>
      <c r="D159" s="5">
        <v>32337.720600000001</v>
      </c>
      <c r="E159">
        <v>280.62558773199999</v>
      </c>
      <c r="F159">
        <v>-1028.733168</v>
      </c>
      <c r="G159">
        <v>0</v>
      </c>
      <c r="H159">
        <v>-122.01755199999999</v>
      </c>
      <c r="I159">
        <v>36.783017000000001</v>
      </c>
      <c r="J159">
        <v>32379.888309999998</v>
      </c>
      <c r="K159">
        <v>303.27593899999999</v>
      </c>
      <c r="L159">
        <v>2.8745E-2</v>
      </c>
      <c r="M159">
        <f t="shared" si="2"/>
        <v>192.99780000000101</v>
      </c>
      <c r="N159" s="5"/>
    </row>
    <row r="160" spans="1:14">
      <c r="A160">
        <v>1</v>
      </c>
      <c r="B160">
        <v>158</v>
      </c>
      <c r="C160">
        <v>0</v>
      </c>
      <c r="D160" s="5">
        <v>32546.298599999998</v>
      </c>
      <c r="E160">
        <v>204.41461003399999</v>
      </c>
      <c r="F160">
        <v>-1030.692505</v>
      </c>
      <c r="G160">
        <v>0</v>
      </c>
      <c r="H160">
        <v>-122.01955599999999</v>
      </c>
      <c r="I160">
        <v>36.783979000000002</v>
      </c>
      <c r="J160">
        <v>32588.57301</v>
      </c>
      <c r="K160">
        <v>303.27737400000001</v>
      </c>
      <c r="L160">
        <v>1.2175E-2</v>
      </c>
      <c r="M160">
        <f t="shared" si="2"/>
        <v>208.5779999999977</v>
      </c>
      <c r="N160" s="5"/>
    </row>
    <row r="161" spans="1:14">
      <c r="A161">
        <v>1</v>
      </c>
      <c r="B161">
        <v>159</v>
      </c>
      <c r="C161">
        <v>0</v>
      </c>
      <c r="D161" s="5">
        <v>32744.035899999999</v>
      </c>
      <c r="E161">
        <v>185.98375765700001</v>
      </c>
      <c r="F161">
        <v>-1037.195984</v>
      </c>
      <c r="G161">
        <v>0</v>
      </c>
      <c r="H161">
        <v>-122.021559</v>
      </c>
      <c r="I161">
        <v>36.784714999999998</v>
      </c>
      <c r="J161">
        <v>32786.51642</v>
      </c>
      <c r="K161">
        <v>296.13061399999998</v>
      </c>
      <c r="L161">
        <v>4.0231000000000003E-2</v>
      </c>
      <c r="M161">
        <f t="shared" si="2"/>
        <v>197.73730000000069</v>
      </c>
      <c r="N161" s="5"/>
    </row>
    <row r="162" spans="1:14">
      <c r="A162">
        <v>1</v>
      </c>
      <c r="B162">
        <v>160</v>
      </c>
      <c r="C162">
        <v>0</v>
      </c>
      <c r="D162" s="5">
        <v>32924.826399999998</v>
      </c>
      <c r="E162">
        <v>165.832742225</v>
      </c>
      <c r="F162">
        <v>-1047.424665</v>
      </c>
      <c r="G162">
        <v>0</v>
      </c>
      <c r="H162">
        <v>-122.023563</v>
      </c>
      <c r="I162">
        <v>36.784694999999999</v>
      </c>
      <c r="J162">
        <v>32967.643389999997</v>
      </c>
      <c r="K162">
        <v>273.52775100000002</v>
      </c>
      <c r="L162">
        <v>1.4059999999999999E-3</v>
      </c>
      <c r="M162">
        <f t="shared" si="2"/>
        <v>180.79049999999916</v>
      </c>
      <c r="N162" s="5"/>
    </row>
    <row r="163" spans="1:14">
      <c r="A163">
        <v>1</v>
      </c>
      <c r="B163">
        <v>161</v>
      </c>
      <c r="C163">
        <v>0</v>
      </c>
      <c r="D163" s="5">
        <v>33142.6227</v>
      </c>
      <c r="E163">
        <v>171.46299051</v>
      </c>
      <c r="F163">
        <v>-1054.8195390000001</v>
      </c>
      <c r="G163">
        <v>0</v>
      </c>
      <c r="H163">
        <v>-122.02589999999999</v>
      </c>
      <c r="I163">
        <v>36.784368999999998</v>
      </c>
      <c r="J163">
        <v>33185.799910000002</v>
      </c>
      <c r="K163">
        <v>235.55181200000001</v>
      </c>
      <c r="L163">
        <v>1.0522E-2</v>
      </c>
      <c r="M163">
        <f t="shared" si="2"/>
        <v>217.79630000000179</v>
      </c>
      <c r="N163" s="5"/>
    </row>
    <row r="164" spans="1:14">
      <c r="A164">
        <v>1</v>
      </c>
      <c r="B164">
        <v>162</v>
      </c>
      <c r="C164">
        <v>0</v>
      </c>
      <c r="D164" s="5">
        <v>33340.717199999999</v>
      </c>
      <c r="E164">
        <v>222.88467462</v>
      </c>
      <c r="F164">
        <v>-1059.2438440000001</v>
      </c>
      <c r="G164">
        <v>0</v>
      </c>
      <c r="H164">
        <v>-122.02790400000001</v>
      </c>
      <c r="I164">
        <v>36.783653000000001</v>
      </c>
      <c r="J164">
        <v>33384.124459999999</v>
      </c>
      <c r="K164">
        <v>261.23469</v>
      </c>
      <c r="L164">
        <v>2.3212E-2</v>
      </c>
      <c r="M164">
        <f t="shared" si="2"/>
        <v>198.09449999999924</v>
      </c>
      <c r="N164" s="5"/>
    </row>
    <row r="165" spans="1:14">
      <c r="A165">
        <v>1</v>
      </c>
      <c r="B165">
        <v>163</v>
      </c>
      <c r="C165">
        <v>0</v>
      </c>
      <c r="D165" s="5">
        <v>33542.170899999997</v>
      </c>
      <c r="E165">
        <v>382.44754515300002</v>
      </c>
      <c r="F165">
        <v>-1063.9812830000001</v>
      </c>
      <c r="G165">
        <v>1</v>
      </c>
      <c r="H165">
        <v>-122.029796</v>
      </c>
      <c r="I165">
        <v>36.782777000000003</v>
      </c>
      <c r="J165">
        <v>33585.915569999997</v>
      </c>
      <c r="K165">
        <v>224.230503</v>
      </c>
      <c r="L165">
        <v>1.6178000000000001E-2</v>
      </c>
      <c r="M165">
        <f t="shared" si="2"/>
        <v>201.45369999999821</v>
      </c>
      <c r="N165" s="5"/>
    </row>
    <row r="166" spans="1:14">
      <c r="A166">
        <v>1</v>
      </c>
      <c r="B166">
        <v>164</v>
      </c>
      <c r="C166">
        <v>0</v>
      </c>
      <c r="D166" s="5">
        <v>33735.363499999999</v>
      </c>
      <c r="E166">
        <v>414.39062285</v>
      </c>
      <c r="F166">
        <v>-1079.15354</v>
      </c>
      <c r="G166">
        <v>0</v>
      </c>
      <c r="H166">
        <v>-122.031243</v>
      </c>
      <c r="I166">
        <v>36.781551</v>
      </c>
      <c r="J166">
        <v>33780.329100000003</v>
      </c>
      <c r="K166">
        <v>211.256561</v>
      </c>
      <c r="L166">
        <v>9.1400000000000006E-3</v>
      </c>
      <c r="M166">
        <f t="shared" si="2"/>
        <v>193.19260000000213</v>
      </c>
      <c r="N166" s="5"/>
    </row>
    <row r="167" spans="1:14">
      <c r="A167">
        <v>1</v>
      </c>
      <c r="B167">
        <v>165</v>
      </c>
      <c r="C167">
        <v>0</v>
      </c>
      <c r="D167" s="5">
        <v>33941.534</v>
      </c>
      <c r="E167">
        <v>382.15712303399999</v>
      </c>
      <c r="F167">
        <v>-1077.8543</v>
      </c>
      <c r="G167">
        <v>0</v>
      </c>
      <c r="H167">
        <v>-122.032579</v>
      </c>
      <c r="I167">
        <v>36.780059999999999</v>
      </c>
      <c r="J167">
        <v>33986.859069999999</v>
      </c>
      <c r="K167">
        <v>239.51404500000001</v>
      </c>
      <c r="L167">
        <v>1.4083999999999999E-2</v>
      </c>
      <c r="M167">
        <f t="shared" si="2"/>
        <v>206.17050000000017</v>
      </c>
      <c r="N167" s="5"/>
    </row>
    <row r="168" spans="1:14">
      <c r="A168">
        <v>1</v>
      </c>
      <c r="B168">
        <v>166</v>
      </c>
      <c r="C168">
        <v>0</v>
      </c>
      <c r="D168" s="5">
        <v>34135.249600000003</v>
      </c>
      <c r="E168">
        <v>298.83340739200003</v>
      </c>
      <c r="F168">
        <v>-1085.25944</v>
      </c>
      <c r="G168">
        <v>0</v>
      </c>
      <c r="H168">
        <v>-122.03330200000001</v>
      </c>
      <c r="I168">
        <v>36.778630999999997</v>
      </c>
      <c r="J168">
        <v>34180.791270000002</v>
      </c>
      <c r="K168">
        <v>205.837007</v>
      </c>
      <c r="L168">
        <v>7.7636999999999998E-2</v>
      </c>
      <c r="M168">
        <f t="shared" si="2"/>
        <v>193.71560000000318</v>
      </c>
      <c r="N168" s="5"/>
    </row>
    <row r="169" spans="1:14">
      <c r="A169">
        <v>1</v>
      </c>
      <c r="B169">
        <v>167</v>
      </c>
      <c r="C169">
        <v>0</v>
      </c>
      <c r="D169" s="5">
        <v>34338.068299999999</v>
      </c>
      <c r="E169">
        <v>298.19404046099999</v>
      </c>
      <c r="F169">
        <v>-1097.4732670000001</v>
      </c>
      <c r="G169">
        <v>0</v>
      </c>
      <c r="H169">
        <v>-122.03474900000001</v>
      </c>
      <c r="I169">
        <v>36.777279</v>
      </c>
      <c r="J169">
        <v>34384.020060000003</v>
      </c>
      <c r="K169">
        <v>239.51631</v>
      </c>
      <c r="L169">
        <v>4.8904999999999997E-2</v>
      </c>
      <c r="M169">
        <f t="shared" si="2"/>
        <v>202.81869999999617</v>
      </c>
      <c r="N169" s="5"/>
    </row>
    <row r="170" spans="1:14">
      <c r="A170">
        <v>1</v>
      </c>
      <c r="B170">
        <v>168</v>
      </c>
      <c r="C170">
        <v>0</v>
      </c>
      <c r="D170" s="5">
        <v>34523.358099999998</v>
      </c>
      <c r="E170">
        <v>520.76902732500002</v>
      </c>
      <c r="F170">
        <v>-1103.4661410000001</v>
      </c>
      <c r="G170">
        <v>0</v>
      </c>
      <c r="H170">
        <v>-122.036586</v>
      </c>
      <c r="I170">
        <v>36.776502000000001</v>
      </c>
      <c r="J170">
        <v>34569.566120000003</v>
      </c>
      <c r="K170">
        <v>237.250271</v>
      </c>
      <c r="L170">
        <v>2.0466999999999999E-2</v>
      </c>
      <c r="M170">
        <f t="shared" si="2"/>
        <v>185.28979999999865</v>
      </c>
      <c r="N170" s="5"/>
    </row>
    <row r="171" spans="1:14">
      <c r="A171">
        <v>1</v>
      </c>
      <c r="B171">
        <v>169</v>
      </c>
      <c r="C171">
        <v>0</v>
      </c>
      <c r="D171" s="5">
        <v>34732.481399999997</v>
      </c>
      <c r="E171">
        <v>391.57586418199998</v>
      </c>
      <c r="F171">
        <v>-1109.1010739999999</v>
      </c>
      <c r="G171">
        <v>1</v>
      </c>
      <c r="H171">
        <v>-122.037699</v>
      </c>
      <c r="I171">
        <v>36.775025999999997</v>
      </c>
      <c r="J171">
        <v>34779.437440000002</v>
      </c>
      <c r="K171">
        <v>179.42385899999999</v>
      </c>
      <c r="L171">
        <v>1.7933000000000001E-2</v>
      </c>
      <c r="M171">
        <f t="shared" si="2"/>
        <v>209.12329999999929</v>
      </c>
      <c r="N171" s="5"/>
    </row>
    <row r="172" spans="1:14">
      <c r="A172">
        <v>1</v>
      </c>
      <c r="B172">
        <v>170</v>
      </c>
      <c r="C172">
        <v>0</v>
      </c>
      <c r="D172" s="5">
        <v>34926.7598</v>
      </c>
      <c r="E172">
        <v>378.21464822399997</v>
      </c>
      <c r="F172">
        <v>-1114.064087</v>
      </c>
      <c r="G172">
        <v>0</v>
      </c>
      <c r="H172">
        <v>-122.03909</v>
      </c>
      <c r="I172">
        <v>36.773764999999997</v>
      </c>
      <c r="J172">
        <v>34973.799339999998</v>
      </c>
      <c r="K172">
        <v>211.26392999999999</v>
      </c>
      <c r="L172">
        <v>3.0224000000000001E-2</v>
      </c>
      <c r="M172">
        <f t="shared" si="2"/>
        <v>194.27840000000288</v>
      </c>
      <c r="N172" s="5"/>
    </row>
    <row r="173" spans="1:14">
      <c r="A173">
        <v>1</v>
      </c>
      <c r="B173">
        <v>171</v>
      </c>
      <c r="C173">
        <v>0</v>
      </c>
      <c r="D173" s="5">
        <v>35126.432699999998</v>
      </c>
      <c r="E173">
        <v>384.11368796599999</v>
      </c>
      <c r="F173">
        <v>-1125.663147</v>
      </c>
      <c r="G173">
        <v>0</v>
      </c>
      <c r="H173">
        <v>-122.040009</v>
      </c>
      <c r="I173">
        <v>36.772142000000002</v>
      </c>
      <c r="J173">
        <v>35173.975700000003</v>
      </c>
      <c r="K173">
        <v>193.37493900000001</v>
      </c>
      <c r="L173">
        <v>5.5292000000000001E-2</v>
      </c>
      <c r="M173">
        <f t="shared" si="2"/>
        <v>199.67289999999775</v>
      </c>
      <c r="N173" s="5"/>
    </row>
    <row r="174" spans="1:14">
      <c r="A174">
        <v>1</v>
      </c>
      <c r="B174">
        <v>172</v>
      </c>
      <c r="C174">
        <v>0</v>
      </c>
      <c r="D174" s="5">
        <v>35321.510699999999</v>
      </c>
      <c r="E174">
        <v>380.54477191299998</v>
      </c>
      <c r="F174">
        <v>-1131.40625</v>
      </c>
      <c r="G174">
        <v>1</v>
      </c>
      <c r="H174">
        <v>-122.04037</v>
      </c>
      <c r="I174">
        <v>36.770429999999998</v>
      </c>
      <c r="J174">
        <v>35369.20534</v>
      </c>
      <c r="K174">
        <v>179.42552000000001</v>
      </c>
      <c r="L174">
        <v>4.9697999999999999E-2</v>
      </c>
      <c r="M174">
        <f t="shared" si="2"/>
        <v>195.07800000000134</v>
      </c>
      <c r="N174" s="5"/>
    </row>
    <row r="175" spans="1:14">
      <c r="A175">
        <v>1</v>
      </c>
      <c r="B175">
        <v>173</v>
      </c>
      <c r="C175">
        <v>0</v>
      </c>
      <c r="D175" s="5">
        <v>35529.271200000003</v>
      </c>
      <c r="E175">
        <v>375.30184294399999</v>
      </c>
      <c r="F175">
        <v>-1141.502808</v>
      </c>
      <c r="G175">
        <v>0</v>
      </c>
      <c r="H175">
        <v>-122.040092</v>
      </c>
      <c r="I175">
        <v>36.768628</v>
      </c>
      <c r="J175">
        <v>35577.238729999997</v>
      </c>
      <c r="K175">
        <v>172.345313</v>
      </c>
      <c r="L175">
        <v>6.4698000000000006E-2</v>
      </c>
      <c r="M175">
        <f t="shared" si="2"/>
        <v>207.76050000000396</v>
      </c>
      <c r="N175" s="5"/>
    </row>
    <row r="176" spans="1:14">
      <c r="A176">
        <v>1</v>
      </c>
      <c r="B176">
        <v>174</v>
      </c>
      <c r="C176">
        <v>0</v>
      </c>
      <c r="D176" s="5">
        <v>35727.390200000002</v>
      </c>
      <c r="E176">
        <v>250.93414777999999</v>
      </c>
      <c r="F176">
        <v>-1149.0932009999999</v>
      </c>
      <c r="G176">
        <v>0</v>
      </c>
      <c r="H176">
        <v>-122.039925</v>
      </c>
      <c r="I176">
        <v>36.766869999999997</v>
      </c>
      <c r="J176">
        <v>35775.584999999999</v>
      </c>
      <c r="K176">
        <v>189.66610800000001</v>
      </c>
      <c r="L176">
        <v>1.8699999999999999E-4</v>
      </c>
      <c r="M176">
        <f t="shared" si="2"/>
        <v>198.11899999999878</v>
      </c>
      <c r="N176" s="5"/>
    </row>
    <row r="177" spans="1:14">
      <c r="A177">
        <v>1</v>
      </c>
      <c r="B177">
        <v>175</v>
      </c>
      <c r="C177">
        <v>0</v>
      </c>
      <c r="D177" s="5">
        <v>35925.875800000002</v>
      </c>
      <c r="E177">
        <v>226.41300731199999</v>
      </c>
      <c r="F177">
        <v>-1153.803928</v>
      </c>
      <c r="G177">
        <v>0</v>
      </c>
      <c r="H177">
        <v>-122.03999899999999</v>
      </c>
      <c r="I177">
        <v>36.765112999999999</v>
      </c>
      <c r="J177">
        <v>35974.223639999997</v>
      </c>
      <c r="K177">
        <v>161.09926300000001</v>
      </c>
      <c r="L177">
        <v>6.0537000000000001E-2</v>
      </c>
      <c r="M177">
        <f t="shared" si="2"/>
        <v>198.48559999999998</v>
      </c>
      <c r="N177" s="5"/>
    </row>
    <row r="178" spans="1:14">
      <c r="A178">
        <v>1</v>
      </c>
      <c r="B178">
        <v>176</v>
      </c>
      <c r="C178">
        <v>0</v>
      </c>
      <c r="D178" s="5">
        <v>36139.125</v>
      </c>
      <c r="E178">
        <v>292.12474580499998</v>
      </c>
      <c r="F178">
        <v>-1160.1873780000001</v>
      </c>
      <c r="G178">
        <v>0</v>
      </c>
      <c r="H178">
        <v>-122.039703</v>
      </c>
      <c r="I178">
        <v>36.763219999999997</v>
      </c>
      <c r="J178">
        <v>36187.599459999998</v>
      </c>
      <c r="K178">
        <v>179.42521600000001</v>
      </c>
      <c r="L178">
        <v>3.4296E-2</v>
      </c>
      <c r="M178">
        <f t="shared" si="2"/>
        <v>213.24919999999838</v>
      </c>
      <c r="N178" s="5"/>
    </row>
    <row r="179" spans="1:14">
      <c r="A179">
        <v>1</v>
      </c>
      <c r="B179">
        <v>177</v>
      </c>
      <c r="C179">
        <v>0</v>
      </c>
      <c r="D179" s="5">
        <v>36329.816099999996</v>
      </c>
      <c r="E179">
        <v>340.10785190899998</v>
      </c>
      <c r="F179">
        <v>-1165.6312660000001</v>
      </c>
      <c r="G179">
        <v>1</v>
      </c>
      <c r="H179">
        <v>-122.03881199999999</v>
      </c>
      <c r="I179">
        <v>36.761687999999999</v>
      </c>
      <c r="J179">
        <v>36378.391320000002</v>
      </c>
      <c r="K179">
        <v>163.574434</v>
      </c>
      <c r="L179">
        <v>2.3389999999999999E-3</v>
      </c>
      <c r="M179">
        <f t="shared" si="2"/>
        <v>190.69109999999637</v>
      </c>
      <c r="N179" s="5"/>
    </row>
    <row r="180" spans="1:14">
      <c r="A180">
        <v>1</v>
      </c>
      <c r="B180">
        <v>178</v>
      </c>
      <c r="C180">
        <v>0</v>
      </c>
      <c r="D180" s="5">
        <v>36531.756800000003</v>
      </c>
      <c r="E180">
        <v>365.27296639600002</v>
      </c>
      <c r="F180">
        <v>-1171.356567</v>
      </c>
      <c r="G180">
        <v>0</v>
      </c>
      <c r="H180">
        <v>-122.03743900000001</v>
      </c>
      <c r="I180">
        <v>36.760246000000002</v>
      </c>
      <c r="J180">
        <v>36580.557200000003</v>
      </c>
      <c r="K180">
        <v>145.89979600000001</v>
      </c>
      <c r="L180">
        <v>8.8649999999999996E-3</v>
      </c>
      <c r="M180">
        <f t="shared" si="2"/>
        <v>201.94070000000647</v>
      </c>
      <c r="N180" s="5"/>
    </row>
    <row r="181" spans="1:14">
      <c r="A181">
        <v>1</v>
      </c>
      <c r="B181">
        <v>179</v>
      </c>
      <c r="C181">
        <v>0</v>
      </c>
      <c r="D181" s="5">
        <v>36731.3413</v>
      </c>
      <c r="E181">
        <v>255.01242560899999</v>
      </c>
      <c r="F181">
        <v>-1177.610596</v>
      </c>
      <c r="G181">
        <v>1</v>
      </c>
      <c r="H181">
        <v>-122.03636299999999</v>
      </c>
      <c r="I181">
        <v>36.758803999999998</v>
      </c>
      <c r="J181">
        <v>36780.576099999998</v>
      </c>
      <c r="K181">
        <v>125.130878</v>
      </c>
      <c r="L181">
        <v>9.0923000000000004E-2</v>
      </c>
      <c r="M181">
        <f t="shared" si="2"/>
        <v>199.58449999999721</v>
      </c>
      <c r="N181" s="5"/>
    </row>
    <row r="182" spans="1:14">
      <c r="A182">
        <v>1</v>
      </c>
      <c r="B182">
        <v>180</v>
      </c>
      <c r="C182">
        <v>0</v>
      </c>
      <c r="D182" s="5">
        <v>36915.395100000002</v>
      </c>
      <c r="E182">
        <v>250.817173572</v>
      </c>
      <c r="F182">
        <v>-1182.0893349999999</v>
      </c>
      <c r="G182">
        <v>0</v>
      </c>
      <c r="H182">
        <v>-122.034527</v>
      </c>
      <c r="I182">
        <v>36.758082999999999</v>
      </c>
      <c r="J182">
        <v>36964.989580000001</v>
      </c>
      <c r="K182">
        <v>123.277811</v>
      </c>
      <c r="L182">
        <v>2.1343999999999998E-2</v>
      </c>
      <c r="M182">
        <f t="shared" si="2"/>
        <v>184.0538000000015</v>
      </c>
      <c r="N182" s="5"/>
    </row>
    <row r="183" spans="1:14">
      <c r="A183">
        <v>1</v>
      </c>
      <c r="B183">
        <v>181</v>
      </c>
      <c r="C183">
        <v>0</v>
      </c>
      <c r="D183" s="5">
        <v>37130.599399999999</v>
      </c>
      <c r="E183">
        <v>345.42822835700002</v>
      </c>
      <c r="F183">
        <v>-1198.2193600000001</v>
      </c>
      <c r="G183">
        <v>0</v>
      </c>
      <c r="H183">
        <v>-122.033247</v>
      </c>
      <c r="I183">
        <v>36.756461000000002</v>
      </c>
      <c r="J183">
        <v>37181.011530000003</v>
      </c>
      <c r="K183">
        <v>152.99901600000001</v>
      </c>
      <c r="L183">
        <v>0.16245899999999999</v>
      </c>
      <c r="M183">
        <f t="shared" si="2"/>
        <v>215.2042999999976</v>
      </c>
      <c r="N183" s="5"/>
    </row>
    <row r="184" spans="1:14">
      <c r="A184">
        <v>1</v>
      </c>
      <c r="B184">
        <v>182</v>
      </c>
      <c r="C184">
        <v>0</v>
      </c>
      <c r="D184" s="5">
        <v>37313.185700000002</v>
      </c>
      <c r="E184">
        <v>422.732028555</v>
      </c>
      <c r="F184">
        <v>-1200.819747</v>
      </c>
      <c r="G184">
        <v>0</v>
      </c>
      <c r="H184">
        <v>-122.03306499999999</v>
      </c>
      <c r="I184">
        <v>36.754838999999997</v>
      </c>
      <c r="J184">
        <v>37363.781110000004</v>
      </c>
      <c r="K184">
        <v>174.258926</v>
      </c>
      <c r="L184">
        <v>7.4660000000000004E-2</v>
      </c>
      <c r="M184">
        <f t="shared" si="2"/>
        <v>182.58630000000267</v>
      </c>
      <c r="N184" s="5"/>
    </row>
    <row r="185" spans="1:14">
      <c r="A185">
        <v>1</v>
      </c>
      <c r="B185">
        <v>183</v>
      </c>
      <c r="C185">
        <v>0</v>
      </c>
      <c r="D185" s="5">
        <v>37512.307800000002</v>
      </c>
      <c r="E185">
        <v>468.59363453899999</v>
      </c>
      <c r="F185">
        <v>-1208.7193380000001</v>
      </c>
      <c r="G185">
        <v>0</v>
      </c>
      <c r="H185">
        <v>-122.032184</v>
      </c>
      <c r="I185">
        <v>36.753216000000002</v>
      </c>
      <c r="J185">
        <v>37563.208890000002</v>
      </c>
      <c r="K185">
        <v>147.110074</v>
      </c>
      <c r="L185">
        <v>2.4229999999999998E-3</v>
      </c>
      <c r="M185">
        <f t="shared" si="2"/>
        <v>199.1221000000005</v>
      </c>
      <c r="N185" s="5"/>
    </row>
    <row r="186" spans="1:14">
      <c r="A186">
        <v>1</v>
      </c>
      <c r="B186">
        <v>184</v>
      </c>
      <c r="C186">
        <v>0</v>
      </c>
      <c r="D186" s="5">
        <v>37714.184699999998</v>
      </c>
      <c r="E186">
        <v>515.95627439700002</v>
      </c>
      <c r="F186">
        <v>-1211.4205320000001</v>
      </c>
      <c r="G186">
        <v>0</v>
      </c>
      <c r="H186">
        <v>-122.03090899999999</v>
      </c>
      <c r="I186">
        <v>36.751728999999997</v>
      </c>
      <c r="J186">
        <v>37765.245049999998</v>
      </c>
      <c r="K186">
        <v>116.12683800000001</v>
      </c>
      <c r="L186">
        <v>5.3119999999999999E-3</v>
      </c>
      <c r="M186">
        <f t="shared" si="2"/>
        <v>201.87689999999566</v>
      </c>
      <c r="N186" s="5"/>
    </row>
    <row r="187" spans="1:14">
      <c r="A187">
        <v>1</v>
      </c>
      <c r="B187">
        <v>185</v>
      </c>
      <c r="C187">
        <v>0</v>
      </c>
      <c r="D187" s="5">
        <v>37936.326200000003</v>
      </c>
      <c r="E187">
        <v>610.73356045200001</v>
      </c>
      <c r="F187">
        <v>-1212.9855620000001</v>
      </c>
      <c r="G187">
        <v>0</v>
      </c>
      <c r="H187">
        <v>-122.028572</v>
      </c>
      <c r="I187">
        <v>36.751151999999998</v>
      </c>
      <c r="J187">
        <v>37988.117709999999</v>
      </c>
      <c r="K187">
        <v>94.645173</v>
      </c>
      <c r="L187">
        <v>0.104535</v>
      </c>
      <c r="M187">
        <f t="shared" si="2"/>
        <v>222.14150000000518</v>
      </c>
      <c r="N187" s="5"/>
    </row>
    <row r="188" spans="1:14">
      <c r="A188">
        <v>1</v>
      </c>
      <c r="B188">
        <v>186</v>
      </c>
      <c r="C188">
        <v>0</v>
      </c>
      <c r="D188" s="5">
        <v>38125.210599999999</v>
      </c>
      <c r="E188">
        <v>587.79524639199997</v>
      </c>
      <c r="F188">
        <v>-1222.8597010000001</v>
      </c>
      <c r="G188">
        <v>1</v>
      </c>
      <c r="H188">
        <v>-122.026791</v>
      </c>
      <c r="I188">
        <v>36.750332</v>
      </c>
      <c r="J188">
        <v>38177.361089999999</v>
      </c>
      <c r="K188">
        <v>134.593906</v>
      </c>
      <c r="L188">
        <v>5.2329999999999998E-3</v>
      </c>
      <c r="M188">
        <f t="shared" si="2"/>
        <v>188.88439999999537</v>
      </c>
      <c r="N188" s="5"/>
    </row>
    <row r="189" spans="1:14">
      <c r="A189">
        <v>1</v>
      </c>
      <c r="B189">
        <v>187</v>
      </c>
      <c r="C189">
        <v>0</v>
      </c>
      <c r="D189" s="5">
        <v>38325.9064</v>
      </c>
      <c r="E189">
        <v>465.90350759900002</v>
      </c>
      <c r="F189">
        <v>-1227.853668</v>
      </c>
      <c r="G189">
        <v>0</v>
      </c>
      <c r="H189">
        <v>-122.025441</v>
      </c>
      <c r="I189">
        <v>36.748890000000003</v>
      </c>
      <c r="J189">
        <v>38378.164969999998</v>
      </c>
      <c r="K189">
        <v>138.405033</v>
      </c>
      <c r="L189">
        <v>4.6987000000000001E-2</v>
      </c>
      <c r="M189">
        <f t="shared" si="2"/>
        <v>200.69580000000133</v>
      </c>
      <c r="N189" s="5"/>
    </row>
    <row r="190" spans="1:14">
      <c r="A190">
        <v>1</v>
      </c>
      <c r="B190">
        <v>188</v>
      </c>
      <c r="C190">
        <v>0</v>
      </c>
      <c r="D190" s="5">
        <v>38521.804700000001</v>
      </c>
      <c r="E190">
        <v>400.23477630399998</v>
      </c>
      <c r="F190">
        <v>-1235.067505</v>
      </c>
      <c r="G190">
        <v>0</v>
      </c>
      <c r="H190">
        <v>-122.024231</v>
      </c>
      <c r="I190">
        <v>36.747422999999998</v>
      </c>
      <c r="J190">
        <v>38574.348879999998</v>
      </c>
      <c r="K190">
        <v>138.40378200000001</v>
      </c>
      <c r="L190">
        <v>2.3094E-2</v>
      </c>
      <c r="M190">
        <f t="shared" si="2"/>
        <v>195.89830000000075</v>
      </c>
      <c r="N190" s="5"/>
    </row>
    <row r="191" spans="1:14">
      <c r="A191">
        <v>1</v>
      </c>
      <c r="B191">
        <v>189</v>
      </c>
      <c r="C191">
        <v>0</v>
      </c>
      <c r="D191" s="5">
        <v>38714.7068</v>
      </c>
      <c r="E191">
        <v>376.271930849</v>
      </c>
      <c r="F191">
        <v>-1238.628825</v>
      </c>
      <c r="G191">
        <v>0</v>
      </c>
      <c r="H191">
        <v>-122.022561</v>
      </c>
      <c r="I191">
        <v>36.746366999999999</v>
      </c>
      <c r="J191">
        <v>38767.331839999999</v>
      </c>
      <c r="K191">
        <v>134.58993599999999</v>
      </c>
      <c r="L191">
        <v>2.5382999999999999E-2</v>
      </c>
      <c r="M191">
        <f t="shared" si="2"/>
        <v>192.90209999999934</v>
      </c>
      <c r="N191" s="5"/>
    </row>
    <row r="192" spans="1:14">
      <c r="A192">
        <v>1</v>
      </c>
      <c r="B192">
        <v>190</v>
      </c>
      <c r="C192">
        <v>0</v>
      </c>
      <c r="D192" s="5">
        <v>38936.161399999997</v>
      </c>
      <c r="E192">
        <v>375.71883469699998</v>
      </c>
      <c r="F192">
        <v>-1246.7738589999999</v>
      </c>
      <c r="G192">
        <v>0</v>
      </c>
      <c r="H192">
        <v>-122.021711</v>
      </c>
      <c r="I192">
        <v>36.744563999999997</v>
      </c>
      <c r="J192">
        <v>38989.054669999998</v>
      </c>
      <c r="K192">
        <v>174.25157799999999</v>
      </c>
      <c r="L192">
        <v>3.3360000000000001E-2</v>
      </c>
      <c r="M192">
        <f t="shared" si="2"/>
        <v>221.4545999999973</v>
      </c>
      <c r="N192" s="5"/>
    </row>
    <row r="193" spans="1:14">
      <c r="A193">
        <v>1</v>
      </c>
      <c r="B193">
        <v>191</v>
      </c>
      <c r="C193">
        <v>0</v>
      </c>
      <c r="D193" s="5">
        <v>39119.157800000001</v>
      </c>
      <c r="E193">
        <v>322.03632499399998</v>
      </c>
      <c r="F193">
        <v>-1260.2471619999999</v>
      </c>
      <c r="G193">
        <v>0</v>
      </c>
      <c r="H193">
        <v>-122.02055799999999</v>
      </c>
      <c r="I193">
        <v>36.743279999999999</v>
      </c>
      <c r="J193">
        <v>39172.695849999996</v>
      </c>
      <c r="K193">
        <v>140.92346699999999</v>
      </c>
      <c r="L193">
        <v>1.0657E-2</v>
      </c>
      <c r="M193">
        <f t="shared" si="2"/>
        <v>182.99640000000363</v>
      </c>
      <c r="N193" s="5"/>
    </row>
    <row r="194" spans="1:14">
      <c r="A194">
        <v>1</v>
      </c>
      <c r="B194">
        <v>192</v>
      </c>
      <c r="C194">
        <v>0</v>
      </c>
      <c r="D194" s="5">
        <v>39325.724699999999</v>
      </c>
      <c r="E194">
        <v>313.72784347200002</v>
      </c>
      <c r="F194">
        <v>-1261.033285</v>
      </c>
      <c r="G194">
        <v>1</v>
      </c>
      <c r="H194">
        <v>-122.019445</v>
      </c>
      <c r="I194">
        <v>36.741680000000002</v>
      </c>
      <c r="J194">
        <v>39379.335440000003</v>
      </c>
      <c r="K194">
        <v>161.08198999999999</v>
      </c>
      <c r="L194">
        <v>2.8166E-2</v>
      </c>
      <c r="M194">
        <f t="shared" si="2"/>
        <v>206.56689999999799</v>
      </c>
      <c r="N194" s="5"/>
    </row>
    <row r="195" spans="1:14">
      <c r="A195">
        <v>1</v>
      </c>
      <c r="B195">
        <v>193</v>
      </c>
      <c r="C195">
        <v>0</v>
      </c>
      <c r="D195" s="5">
        <v>39529.249499999998</v>
      </c>
      <c r="E195">
        <v>414.73229689599998</v>
      </c>
      <c r="F195">
        <v>-1277.806071</v>
      </c>
      <c r="G195">
        <v>0</v>
      </c>
      <c r="H195">
        <v>-122.01955599999999</v>
      </c>
      <c r="I195">
        <v>36.739877999999997</v>
      </c>
      <c r="J195">
        <v>39583.68806</v>
      </c>
      <c r="K195">
        <v>197.74529899999999</v>
      </c>
      <c r="L195">
        <v>2.6564000000000001E-2</v>
      </c>
      <c r="M195">
        <f t="shared" si="2"/>
        <v>203.52479999999923</v>
      </c>
      <c r="N195" s="5"/>
    </row>
    <row r="196" spans="1:14">
      <c r="A196">
        <v>1</v>
      </c>
      <c r="B196">
        <v>194</v>
      </c>
      <c r="C196">
        <v>0</v>
      </c>
      <c r="D196" s="5">
        <v>39719.766499999998</v>
      </c>
      <c r="E196">
        <v>439.847733242</v>
      </c>
      <c r="F196">
        <v>-1279.642456</v>
      </c>
      <c r="G196">
        <v>0</v>
      </c>
      <c r="H196">
        <v>-122.018888</v>
      </c>
      <c r="I196">
        <v>36.738346</v>
      </c>
      <c r="J196">
        <v>39774.235500000003</v>
      </c>
      <c r="K196">
        <v>168.16905299999999</v>
      </c>
      <c r="L196">
        <v>3.3145000000000001E-2</v>
      </c>
      <c r="M196">
        <f t="shared" ref="M196:M259" si="3">D196-D195</f>
        <v>190.51699999999983</v>
      </c>
      <c r="N196" s="5"/>
    </row>
    <row r="197" spans="1:14">
      <c r="A197">
        <v>1</v>
      </c>
      <c r="B197">
        <v>195</v>
      </c>
      <c r="C197">
        <v>0</v>
      </c>
      <c r="D197" s="5">
        <v>39935.939299999998</v>
      </c>
      <c r="E197">
        <v>471.06864686199998</v>
      </c>
      <c r="F197">
        <v>-1289.179932</v>
      </c>
      <c r="G197">
        <v>0</v>
      </c>
      <c r="H197">
        <v>-122.018316</v>
      </c>
      <c r="I197">
        <v>36.736452999999997</v>
      </c>
      <c r="J197">
        <v>39990.657189999998</v>
      </c>
      <c r="K197">
        <v>163.557534</v>
      </c>
      <c r="L197">
        <v>4.2317E-2</v>
      </c>
      <c r="M197">
        <f t="shared" si="3"/>
        <v>216.17280000000028</v>
      </c>
      <c r="N197" s="5"/>
    </row>
    <row r="198" spans="1:14">
      <c r="A198">
        <v>1</v>
      </c>
      <c r="B198">
        <v>196</v>
      </c>
      <c r="C198">
        <v>0</v>
      </c>
      <c r="D198" s="5">
        <v>40119.862300000001</v>
      </c>
      <c r="E198">
        <v>614.04947536899999</v>
      </c>
      <c r="F198">
        <v>-1296.1019289999999</v>
      </c>
      <c r="G198">
        <v>0</v>
      </c>
      <c r="H198">
        <v>-122.01799800000001</v>
      </c>
      <c r="I198">
        <v>36.734831</v>
      </c>
      <c r="J198">
        <v>40174.74005</v>
      </c>
      <c r="K198">
        <v>179.41261299999999</v>
      </c>
      <c r="L198">
        <v>4.2803000000000001E-2</v>
      </c>
      <c r="M198">
        <f t="shared" si="3"/>
        <v>183.9230000000025</v>
      </c>
      <c r="N198" s="5"/>
    </row>
    <row r="199" spans="1:14">
      <c r="A199">
        <v>1</v>
      </c>
      <c r="B199">
        <v>197</v>
      </c>
      <c r="C199">
        <v>0</v>
      </c>
      <c r="D199" s="5">
        <v>40309.8292</v>
      </c>
      <c r="E199">
        <v>679.23728216899997</v>
      </c>
      <c r="F199">
        <v>-1304.3465169999999</v>
      </c>
      <c r="G199">
        <v>1</v>
      </c>
      <c r="H199">
        <v>-122.01799800000001</v>
      </c>
      <c r="I199">
        <v>36.733119000000002</v>
      </c>
      <c r="J199">
        <v>40364.956059999997</v>
      </c>
      <c r="K199">
        <v>179.41263799999999</v>
      </c>
      <c r="L199">
        <v>4.9222000000000002E-2</v>
      </c>
      <c r="M199">
        <f t="shared" si="3"/>
        <v>189.96689999999944</v>
      </c>
      <c r="N199" s="5"/>
    </row>
    <row r="200" spans="1:14">
      <c r="A200">
        <v>1</v>
      </c>
      <c r="B200">
        <v>198</v>
      </c>
      <c r="C200">
        <v>0</v>
      </c>
      <c r="D200" s="5">
        <v>40522.0075</v>
      </c>
      <c r="E200">
        <v>290.95075803200001</v>
      </c>
      <c r="F200">
        <v>-1315.5706379999999</v>
      </c>
      <c r="G200">
        <v>0</v>
      </c>
      <c r="H200">
        <v>-122.01989</v>
      </c>
      <c r="I200">
        <v>36.732308000000003</v>
      </c>
      <c r="J200">
        <v>40577.68217</v>
      </c>
      <c r="K200">
        <v>269.413681</v>
      </c>
      <c r="L200">
        <v>0.102759</v>
      </c>
      <c r="M200">
        <f t="shared" si="3"/>
        <v>212.17829999999958</v>
      </c>
      <c r="N200" s="5"/>
    </row>
    <row r="201" spans="1:14">
      <c r="A201">
        <v>1</v>
      </c>
      <c r="B201">
        <v>199</v>
      </c>
      <c r="C201">
        <v>0</v>
      </c>
      <c r="D201" s="5">
        <v>40716.0867</v>
      </c>
      <c r="E201">
        <v>510.34008235800002</v>
      </c>
      <c r="F201">
        <v>-1326.5077180000001</v>
      </c>
      <c r="G201">
        <v>0</v>
      </c>
      <c r="H201">
        <v>-122.020966</v>
      </c>
      <c r="I201">
        <v>36.731586999999998</v>
      </c>
      <c r="J201">
        <v>40772.27493</v>
      </c>
      <c r="K201">
        <v>145.880427</v>
      </c>
      <c r="L201">
        <v>2.7956999999999999E-2</v>
      </c>
      <c r="M201">
        <f t="shared" si="3"/>
        <v>194.07920000000013</v>
      </c>
      <c r="N201" s="5"/>
    </row>
    <row r="202" spans="1:14">
      <c r="A202">
        <v>1</v>
      </c>
      <c r="B202">
        <v>200</v>
      </c>
      <c r="C202">
        <v>0</v>
      </c>
      <c r="D202" s="5">
        <v>40923.001300000004</v>
      </c>
      <c r="E202">
        <v>176.99742364799999</v>
      </c>
      <c r="F202">
        <v>-1338.8160399999999</v>
      </c>
      <c r="G202">
        <v>0</v>
      </c>
      <c r="H202">
        <v>-122.019389</v>
      </c>
      <c r="I202">
        <v>36.730235</v>
      </c>
      <c r="J202">
        <v>40979.677389999997</v>
      </c>
      <c r="K202">
        <v>138.394732</v>
      </c>
      <c r="L202">
        <v>0.108413</v>
      </c>
      <c r="M202">
        <f t="shared" si="3"/>
        <v>206.9146000000037</v>
      </c>
      <c r="N202" s="5"/>
    </row>
    <row r="203" spans="1:14">
      <c r="A203">
        <v>1</v>
      </c>
      <c r="B203">
        <v>201</v>
      </c>
      <c r="C203">
        <v>0</v>
      </c>
      <c r="D203" s="5">
        <v>41109.677000000003</v>
      </c>
      <c r="E203">
        <v>126.899680389</v>
      </c>
      <c r="F203">
        <v>-1351.5347899999999</v>
      </c>
      <c r="G203">
        <v>0</v>
      </c>
      <c r="H203">
        <v>-122.017886</v>
      </c>
      <c r="I203">
        <v>36.729152999999997</v>
      </c>
      <c r="J203">
        <v>41167.212059999998</v>
      </c>
      <c r="K203">
        <v>152.98200299999999</v>
      </c>
      <c r="L203">
        <v>6.1415999999999998E-2</v>
      </c>
      <c r="M203">
        <f t="shared" si="3"/>
        <v>186.67569999999978</v>
      </c>
      <c r="N203" s="5"/>
    </row>
    <row r="204" spans="1:14">
      <c r="A204">
        <v>1</v>
      </c>
      <c r="B204">
        <v>202</v>
      </c>
      <c r="C204">
        <v>0</v>
      </c>
      <c r="D204" s="5">
        <v>41314.260600000001</v>
      </c>
      <c r="E204">
        <v>127.924547894</v>
      </c>
      <c r="F204">
        <v>-1362.038661</v>
      </c>
      <c r="G204">
        <v>0</v>
      </c>
      <c r="H204">
        <v>-122.016837</v>
      </c>
      <c r="I204">
        <v>36.727530999999999</v>
      </c>
      <c r="J204">
        <v>41372.44657</v>
      </c>
      <c r="K204">
        <v>163.554981</v>
      </c>
      <c r="L204">
        <v>3.2786000000000003E-2</v>
      </c>
      <c r="M204">
        <f t="shared" si="3"/>
        <v>204.58359999999811</v>
      </c>
      <c r="N204" s="5"/>
    </row>
    <row r="205" spans="1:14">
      <c r="A205">
        <v>1</v>
      </c>
      <c r="B205">
        <v>203</v>
      </c>
      <c r="C205">
        <v>0</v>
      </c>
      <c r="D205" s="5">
        <v>41526.571100000001</v>
      </c>
      <c r="E205">
        <v>120.013749821</v>
      </c>
      <c r="F205">
        <v>-1382.824805</v>
      </c>
      <c r="G205">
        <v>0</v>
      </c>
      <c r="H205">
        <v>-122.01561599999999</v>
      </c>
      <c r="I205">
        <v>36.725909000000001</v>
      </c>
      <c r="J205">
        <v>41586.363899999997</v>
      </c>
      <c r="K205">
        <v>140.91445300000001</v>
      </c>
      <c r="L205">
        <v>0.119946</v>
      </c>
      <c r="M205">
        <f t="shared" si="3"/>
        <v>212.31049999999959</v>
      </c>
      <c r="N205" s="5"/>
    </row>
    <row r="206" spans="1:14">
      <c r="A206">
        <v>1</v>
      </c>
      <c r="B206">
        <v>204</v>
      </c>
      <c r="C206">
        <v>0</v>
      </c>
      <c r="D206" s="5">
        <v>41714.871299999999</v>
      </c>
      <c r="E206">
        <v>211.802904431</v>
      </c>
      <c r="F206">
        <v>-1401.9169919999999</v>
      </c>
      <c r="G206">
        <v>0</v>
      </c>
      <c r="H206">
        <v>-122.01438</v>
      </c>
      <c r="I206">
        <v>36.724556999999997</v>
      </c>
      <c r="J206">
        <v>41775.911410000001</v>
      </c>
      <c r="K206">
        <v>152.97859</v>
      </c>
      <c r="L206">
        <v>7.1556999999999996E-2</v>
      </c>
      <c r="M206">
        <f t="shared" si="3"/>
        <v>188.30019999999786</v>
      </c>
      <c r="N206" s="5"/>
    </row>
    <row r="207" spans="1:14">
      <c r="A207">
        <v>1</v>
      </c>
      <c r="B207">
        <v>205</v>
      </c>
      <c r="C207">
        <v>0</v>
      </c>
      <c r="D207" s="5">
        <v>41908.813499999997</v>
      </c>
      <c r="E207">
        <v>741.826797715</v>
      </c>
      <c r="F207">
        <v>-1411.107377</v>
      </c>
      <c r="G207">
        <v>0</v>
      </c>
      <c r="H207">
        <v>-122.013909</v>
      </c>
      <c r="I207">
        <v>36.722935</v>
      </c>
      <c r="J207">
        <v>41970.93116</v>
      </c>
      <c r="K207">
        <v>189.65692899999999</v>
      </c>
      <c r="L207">
        <v>0.134273</v>
      </c>
      <c r="M207">
        <f t="shared" si="3"/>
        <v>193.94219999999768</v>
      </c>
      <c r="N207" s="5"/>
    </row>
    <row r="208" spans="1:14">
      <c r="A208">
        <v>1</v>
      </c>
      <c r="B208">
        <v>206</v>
      </c>
      <c r="C208">
        <v>0</v>
      </c>
      <c r="D208" s="5">
        <v>42126.587800000001</v>
      </c>
      <c r="E208">
        <v>754.41821740800003</v>
      </c>
      <c r="F208">
        <v>-1425.236938</v>
      </c>
      <c r="G208">
        <v>0</v>
      </c>
      <c r="H208">
        <v>-122.01454699999999</v>
      </c>
      <c r="I208">
        <v>36.721041999999997</v>
      </c>
      <c r="J208">
        <v>42191.078289999998</v>
      </c>
      <c r="K208">
        <v>193.369404</v>
      </c>
      <c r="L208">
        <v>0.103855</v>
      </c>
      <c r="M208">
        <f t="shared" si="3"/>
        <v>217.77430000000459</v>
      </c>
      <c r="N208" s="5"/>
    </row>
    <row r="209" spans="1:14">
      <c r="A209">
        <v>1</v>
      </c>
      <c r="B209">
        <v>207</v>
      </c>
      <c r="C209">
        <v>0</v>
      </c>
      <c r="D209" s="5">
        <v>42310.353499999997</v>
      </c>
      <c r="E209">
        <v>739.83817946700003</v>
      </c>
      <c r="F209">
        <v>-1438.2563339999999</v>
      </c>
      <c r="G209">
        <v>0</v>
      </c>
      <c r="H209">
        <v>-122.014584</v>
      </c>
      <c r="I209">
        <v>36.71942</v>
      </c>
      <c r="J209">
        <v>42375.956230000003</v>
      </c>
      <c r="K209">
        <v>170.00172000000001</v>
      </c>
      <c r="L209">
        <v>3.7453E-2</v>
      </c>
      <c r="M209">
        <f t="shared" si="3"/>
        <v>183.76569999999629</v>
      </c>
      <c r="N209" s="5"/>
    </row>
    <row r="210" spans="1:14">
      <c r="A210">
        <v>1</v>
      </c>
      <c r="B210">
        <v>208</v>
      </c>
      <c r="C210">
        <v>0</v>
      </c>
      <c r="D210" s="5">
        <v>42526.550300000003</v>
      </c>
      <c r="E210">
        <v>684.57680937600003</v>
      </c>
      <c r="F210">
        <v>-1441.312692</v>
      </c>
      <c r="G210">
        <v>0</v>
      </c>
      <c r="H210">
        <v>-122.014022</v>
      </c>
      <c r="I210">
        <v>36.717526999999997</v>
      </c>
      <c r="J210">
        <v>42592.255669999999</v>
      </c>
      <c r="K210">
        <v>163.55148299999999</v>
      </c>
      <c r="L210">
        <v>2.2734000000000001E-2</v>
      </c>
      <c r="M210">
        <f t="shared" si="3"/>
        <v>216.19680000000517</v>
      </c>
      <c r="N210" s="5"/>
    </row>
    <row r="211" spans="1:14">
      <c r="A211">
        <v>1</v>
      </c>
      <c r="B211">
        <v>209</v>
      </c>
      <c r="C211">
        <v>0</v>
      </c>
      <c r="D211" s="5">
        <v>42707.456899999997</v>
      </c>
      <c r="E211">
        <v>561.07313460099999</v>
      </c>
      <c r="F211">
        <v>-1448.9768180000001</v>
      </c>
      <c r="G211">
        <v>0</v>
      </c>
      <c r="H211">
        <v>-122.014061</v>
      </c>
      <c r="I211">
        <v>36.715904999999999</v>
      </c>
      <c r="J211">
        <v>42773.342429999997</v>
      </c>
      <c r="K211">
        <v>174.245462</v>
      </c>
      <c r="L211">
        <v>4.4609999999999997E-2</v>
      </c>
      <c r="M211">
        <f t="shared" si="3"/>
        <v>180.9065999999948</v>
      </c>
      <c r="N211" s="5"/>
    </row>
    <row r="212" spans="1:14">
      <c r="A212">
        <v>1</v>
      </c>
      <c r="B212">
        <v>210</v>
      </c>
      <c r="C212">
        <v>0</v>
      </c>
      <c r="D212" s="5">
        <v>42917.190699999999</v>
      </c>
      <c r="E212">
        <v>419.22728372099999</v>
      </c>
      <c r="F212">
        <v>-1463.636882</v>
      </c>
      <c r="G212">
        <v>0</v>
      </c>
      <c r="H212">
        <v>-122.01454699999999</v>
      </c>
      <c r="I212">
        <v>36.714101999999997</v>
      </c>
      <c r="J212">
        <v>42983.682330000003</v>
      </c>
      <c r="K212">
        <v>205.846001</v>
      </c>
      <c r="L212">
        <v>0.124129</v>
      </c>
      <c r="M212">
        <f t="shared" si="3"/>
        <v>209.73380000000179</v>
      </c>
      <c r="N212" s="5"/>
    </row>
    <row r="213" spans="1:14">
      <c r="A213">
        <v>1</v>
      </c>
      <c r="B213">
        <v>211</v>
      </c>
      <c r="C213">
        <v>0</v>
      </c>
      <c r="D213" s="5">
        <v>43117.964099999997</v>
      </c>
      <c r="E213">
        <v>427.28812372099998</v>
      </c>
      <c r="F213">
        <v>-1472.0650189999999</v>
      </c>
      <c r="G213">
        <v>0</v>
      </c>
      <c r="H213">
        <v>-122.015154</v>
      </c>
      <c r="I213">
        <v>36.712389999999999</v>
      </c>
      <c r="J213">
        <v>43184.739159999997</v>
      </c>
      <c r="K213">
        <v>203.733385</v>
      </c>
      <c r="L213">
        <v>3.6761000000000002E-2</v>
      </c>
      <c r="M213">
        <f t="shared" si="3"/>
        <v>200.77339999999822</v>
      </c>
      <c r="N213" s="5"/>
    </row>
    <row r="214" spans="1:14">
      <c r="A214">
        <v>1</v>
      </c>
      <c r="B214">
        <v>212</v>
      </c>
      <c r="C214">
        <v>0</v>
      </c>
      <c r="D214" s="5">
        <v>43317.652099999999</v>
      </c>
      <c r="E214">
        <v>444.49311234599998</v>
      </c>
      <c r="F214">
        <v>-1480.8210859999999</v>
      </c>
      <c r="G214">
        <v>0</v>
      </c>
      <c r="H214">
        <v>-122.016217</v>
      </c>
      <c r="I214">
        <v>36.710813000000002</v>
      </c>
      <c r="J214">
        <v>43384.901579999998</v>
      </c>
      <c r="K214">
        <v>212.953101</v>
      </c>
      <c r="L214">
        <v>1.9609000000000001E-2</v>
      </c>
      <c r="M214">
        <f t="shared" si="3"/>
        <v>199.68800000000192</v>
      </c>
      <c r="N214" s="5"/>
    </row>
    <row r="215" spans="1:14">
      <c r="A215">
        <v>1</v>
      </c>
      <c r="B215">
        <v>213</v>
      </c>
      <c r="C215">
        <v>0</v>
      </c>
      <c r="D215" s="5">
        <v>43523.826000000001</v>
      </c>
      <c r="E215">
        <v>430.32193559000001</v>
      </c>
      <c r="F215">
        <v>-1492.7357460000001</v>
      </c>
      <c r="G215">
        <v>0</v>
      </c>
      <c r="H215">
        <v>-122.017064</v>
      </c>
      <c r="I215">
        <v>36.709145999999997</v>
      </c>
      <c r="J215">
        <v>43591.63478</v>
      </c>
      <c r="K215">
        <v>183.78658899999999</v>
      </c>
      <c r="L215">
        <v>9.0548000000000003E-2</v>
      </c>
      <c r="M215">
        <f t="shared" si="3"/>
        <v>206.17390000000159</v>
      </c>
      <c r="N215" s="5"/>
    </row>
    <row r="216" spans="1:14">
      <c r="A216">
        <v>1</v>
      </c>
      <c r="B216">
        <v>214</v>
      </c>
      <c r="C216">
        <v>0</v>
      </c>
      <c r="D216" s="5">
        <v>43707.8963</v>
      </c>
      <c r="E216">
        <v>432.46140274499999</v>
      </c>
      <c r="F216">
        <v>-1502.5576169999999</v>
      </c>
      <c r="G216">
        <v>0</v>
      </c>
      <c r="H216">
        <v>-122.01746900000001</v>
      </c>
      <c r="I216">
        <v>36.707523000000002</v>
      </c>
      <c r="J216">
        <v>43776.092270000001</v>
      </c>
      <c r="K216">
        <v>193.373752</v>
      </c>
      <c r="L216">
        <v>5.6318E-2</v>
      </c>
      <c r="M216">
        <f t="shared" si="3"/>
        <v>184.07029999999941</v>
      </c>
      <c r="N216" s="5"/>
    </row>
    <row r="217" spans="1:14">
      <c r="A217">
        <v>1</v>
      </c>
      <c r="B217">
        <v>215</v>
      </c>
      <c r="C217">
        <v>0</v>
      </c>
      <c r="D217" s="5">
        <v>43896.545599999998</v>
      </c>
      <c r="E217">
        <v>376.98615985100002</v>
      </c>
      <c r="F217">
        <v>-1513.4609129999999</v>
      </c>
      <c r="G217">
        <v>0</v>
      </c>
      <c r="H217">
        <v>-122.01808699999999</v>
      </c>
      <c r="I217">
        <v>36.705900999999997</v>
      </c>
      <c r="J217">
        <v>43965.1371</v>
      </c>
      <c r="K217">
        <v>201.104637</v>
      </c>
      <c r="L217">
        <v>8.7307999999999997E-2</v>
      </c>
      <c r="M217">
        <f t="shared" si="3"/>
        <v>188.64929999999731</v>
      </c>
      <c r="N217" s="5"/>
    </row>
    <row r="218" spans="1:14">
      <c r="A218">
        <v>1</v>
      </c>
      <c r="B218">
        <v>216</v>
      </c>
      <c r="C218">
        <v>0</v>
      </c>
      <c r="D218" s="5">
        <v>44116.706100000003</v>
      </c>
      <c r="E218">
        <v>312.94123358000002</v>
      </c>
      <c r="F218">
        <v>-1523.810669</v>
      </c>
      <c r="G218">
        <v>0</v>
      </c>
      <c r="H218">
        <v>-122.01855399999999</v>
      </c>
      <c r="I218">
        <v>36.704008999999999</v>
      </c>
      <c r="J218">
        <v>44185.70177</v>
      </c>
      <c r="K218">
        <v>224.254558</v>
      </c>
      <c r="L218">
        <v>0.121347</v>
      </c>
      <c r="M218">
        <f t="shared" si="3"/>
        <v>220.16050000000541</v>
      </c>
      <c r="N218" s="5"/>
    </row>
    <row r="219" spans="1:14">
      <c r="A219">
        <v>1</v>
      </c>
      <c r="B219">
        <v>217</v>
      </c>
      <c r="C219">
        <v>0</v>
      </c>
      <c r="D219" s="5">
        <v>44300.014300000003</v>
      </c>
      <c r="E219">
        <v>216.26147112800001</v>
      </c>
      <c r="F219">
        <v>-1527.051921</v>
      </c>
      <c r="G219">
        <v>1</v>
      </c>
      <c r="H219">
        <v>-122.02000099999999</v>
      </c>
      <c r="I219">
        <v>36.702837000000002</v>
      </c>
      <c r="J219">
        <v>44369.094360000003</v>
      </c>
      <c r="K219">
        <v>224.25587899999999</v>
      </c>
      <c r="L219">
        <v>6.6134999999999999E-2</v>
      </c>
      <c r="M219">
        <f t="shared" si="3"/>
        <v>183.30819999999949</v>
      </c>
      <c r="N219" s="5"/>
    </row>
    <row r="220" spans="1:14">
      <c r="A220">
        <v>1</v>
      </c>
      <c r="B220">
        <v>218</v>
      </c>
      <c r="C220">
        <v>0</v>
      </c>
      <c r="D220" s="5">
        <v>44500.782099999997</v>
      </c>
      <c r="E220">
        <v>172.870727566</v>
      </c>
      <c r="F220">
        <v>-1536.870443</v>
      </c>
      <c r="G220">
        <v>1</v>
      </c>
      <c r="H220">
        <v>-122.021337</v>
      </c>
      <c r="I220">
        <v>36.701484999999998</v>
      </c>
      <c r="J220">
        <v>44570.258130000002</v>
      </c>
      <c r="K220">
        <v>242.72351699999999</v>
      </c>
      <c r="L220">
        <v>1.0553999999999999E-2</v>
      </c>
      <c r="M220">
        <f t="shared" si="3"/>
        <v>200.76779999999417</v>
      </c>
      <c r="N220" s="5"/>
    </row>
    <row r="221" spans="1:14">
      <c r="A221">
        <v>1</v>
      </c>
      <c r="B221">
        <v>219</v>
      </c>
      <c r="C221">
        <v>0</v>
      </c>
      <c r="D221" s="5">
        <v>44715.053899999999</v>
      </c>
      <c r="E221">
        <v>221.84110700900001</v>
      </c>
      <c r="F221">
        <v>-1541.06429</v>
      </c>
      <c r="G221">
        <v>1</v>
      </c>
      <c r="H221">
        <v>-122.022784</v>
      </c>
      <c r="I221">
        <v>36.700043000000001</v>
      </c>
      <c r="J221">
        <v>44784.760009999998</v>
      </c>
      <c r="K221">
        <v>209.02546000000001</v>
      </c>
      <c r="L221">
        <v>3.2964E-2</v>
      </c>
      <c r="M221">
        <f t="shared" si="3"/>
        <v>214.27180000000226</v>
      </c>
      <c r="N221" s="5"/>
    </row>
    <row r="222" spans="1:14">
      <c r="A222">
        <v>1</v>
      </c>
      <c r="B222">
        <v>220</v>
      </c>
      <c r="C222">
        <v>0</v>
      </c>
      <c r="D222" s="5">
        <v>44909.8842</v>
      </c>
      <c r="E222">
        <v>235.373692718</v>
      </c>
      <c r="F222">
        <v>-1555.9819339999999</v>
      </c>
      <c r="G222">
        <v>0</v>
      </c>
      <c r="H222">
        <v>-122.024565</v>
      </c>
      <c r="I222">
        <v>36.699142000000002</v>
      </c>
      <c r="J222">
        <v>44980.641790000001</v>
      </c>
      <c r="K222">
        <v>224.25994499999999</v>
      </c>
      <c r="L222">
        <v>4.3297000000000002E-2</v>
      </c>
      <c r="M222">
        <f t="shared" si="3"/>
        <v>194.83030000000144</v>
      </c>
      <c r="N222" s="5"/>
    </row>
    <row r="223" spans="1:14">
      <c r="A223">
        <v>1</v>
      </c>
      <c r="B223">
        <v>221</v>
      </c>
      <c r="C223">
        <v>0</v>
      </c>
      <c r="D223" s="5">
        <v>45076.177600000003</v>
      </c>
      <c r="E223">
        <v>285.27830049699998</v>
      </c>
      <c r="F223">
        <v>-1562.419085</v>
      </c>
      <c r="G223">
        <v>0</v>
      </c>
      <c r="H223">
        <v>-122.026234</v>
      </c>
      <c r="I223">
        <v>36.699258</v>
      </c>
      <c r="J223">
        <v>45147.374730000003</v>
      </c>
      <c r="K223">
        <v>261.24375300000003</v>
      </c>
      <c r="L223">
        <v>4.0224000000000003E-2</v>
      </c>
      <c r="M223">
        <f t="shared" si="3"/>
        <v>166.29340000000229</v>
      </c>
      <c r="N223" s="5"/>
    </row>
    <row r="224" spans="1:14">
      <c r="A224">
        <v>1</v>
      </c>
      <c r="B224">
        <v>222</v>
      </c>
      <c r="C224">
        <v>0</v>
      </c>
      <c r="D224" s="5">
        <v>45329.066800000001</v>
      </c>
      <c r="E224">
        <v>373.29456802499999</v>
      </c>
      <c r="F224">
        <v>-1572.6401370000001</v>
      </c>
      <c r="G224">
        <v>0</v>
      </c>
      <c r="H224">
        <v>-122.02890600000001</v>
      </c>
      <c r="I224">
        <v>36.699367000000002</v>
      </c>
      <c r="J224">
        <v>45400.569340000002</v>
      </c>
      <c r="K224">
        <v>242.72871000000001</v>
      </c>
      <c r="L224">
        <v>1.7496000000000001E-2</v>
      </c>
      <c r="M224">
        <f t="shared" si="3"/>
        <v>252.8891999999978</v>
      </c>
      <c r="N224" s="5"/>
    </row>
    <row r="225" spans="1:14">
      <c r="A225">
        <v>1</v>
      </c>
      <c r="B225">
        <v>223</v>
      </c>
      <c r="C225">
        <v>0</v>
      </c>
      <c r="D225" s="5">
        <v>45518.667000000001</v>
      </c>
      <c r="E225">
        <v>402.758715994</v>
      </c>
      <c r="F225">
        <v>-1581.103394</v>
      </c>
      <c r="G225">
        <v>0</v>
      </c>
      <c r="H225">
        <v>-122.030241</v>
      </c>
      <c r="I225">
        <v>36.698059999999998</v>
      </c>
      <c r="J225">
        <v>45590.604619999998</v>
      </c>
      <c r="K225">
        <v>224.26375999999999</v>
      </c>
      <c r="L225">
        <v>2.4296999999999999E-2</v>
      </c>
      <c r="M225">
        <f t="shared" si="3"/>
        <v>189.60020000000077</v>
      </c>
      <c r="N225" s="5"/>
    </row>
    <row r="226" spans="1:14">
      <c r="A226">
        <v>1</v>
      </c>
      <c r="B226">
        <v>224</v>
      </c>
      <c r="C226">
        <v>0</v>
      </c>
      <c r="D226" s="5">
        <v>45684.371899999998</v>
      </c>
      <c r="E226">
        <v>428.86654227899999</v>
      </c>
      <c r="F226">
        <v>-1585.642578</v>
      </c>
      <c r="G226">
        <v>1</v>
      </c>
      <c r="H226">
        <v>-122.03135399999999</v>
      </c>
      <c r="I226">
        <v>36.696888999999999</v>
      </c>
      <c r="J226">
        <v>45756.585030000002</v>
      </c>
      <c r="K226">
        <v>224.264983</v>
      </c>
      <c r="L226">
        <v>2.5162E-2</v>
      </c>
      <c r="M226">
        <f t="shared" si="3"/>
        <v>165.704899999997</v>
      </c>
      <c r="N226" s="5"/>
    </row>
    <row r="227" spans="1:14">
      <c r="A227">
        <v>1</v>
      </c>
      <c r="B227">
        <v>225</v>
      </c>
      <c r="C227">
        <v>0</v>
      </c>
      <c r="D227" s="5">
        <v>45901.036</v>
      </c>
      <c r="E227">
        <v>443.40098167100001</v>
      </c>
      <c r="F227">
        <v>-1595.3393550000001</v>
      </c>
      <c r="G227">
        <v>0</v>
      </c>
      <c r="H227">
        <v>-122.033581</v>
      </c>
      <c r="I227">
        <v>36.696258</v>
      </c>
      <c r="J227">
        <v>45973.819239999997</v>
      </c>
      <c r="K227">
        <v>269.42235899999997</v>
      </c>
      <c r="L227">
        <v>6.2147000000000001E-2</v>
      </c>
      <c r="M227">
        <f t="shared" si="3"/>
        <v>216.66410000000178</v>
      </c>
      <c r="N227" s="5"/>
    </row>
    <row r="228" spans="1:14">
      <c r="A228">
        <v>1</v>
      </c>
      <c r="B228">
        <v>226</v>
      </c>
      <c r="C228">
        <v>0</v>
      </c>
      <c r="D228" s="5">
        <v>46102.728300000002</v>
      </c>
      <c r="E228">
        <v>489.21660722000001</v>
      </c>
      <c r="F228">
        <v>-1604.076172</v>
      </c>
      <c r="G228">
        <v>1</v>
      </c>
      <c r="H228">
        <v>-122.035473</v>
      </c>
      <c r="I228">
        <v>36.696258</v>
      </c>
      <c r="J228">
        <v>46175.839139999996</v>
      </c>
      <c r="K228">
        <v>296.11344400000002</v>
      </c>
      <c r="L228">
        <v>6.0617999999999998E-2</v>
      </c>
      <c r="M228">
        <f t="shared" si="3"/>
        <v>201.69230000000243</v>
      </c>
      <c r="N228" s="5"/>
    </row>
    <row r="229" spans="1:14">
      <c r="A229">
        <v>1</v>
      </c>
      <c r="B229">
        <v>227</v>
      </c>
      <c r="C229">
        <v>0</v>
      </c>
      <c r="D229" s="5">
        <v>46299.677000000003</v>
      </c>
      <c r="E229">
        <v>479.93437551699998</v>
      </c>
      <c r="F229">
        <v>-1617.555501</v>
      </c>
      <c r="G229">
        <v>1</v>
      </c>
      <c r="H229">
        <v>-122.03736499999999</v>
      </c>
      <c r="I229">
        <v>36.695537000000002</v>
      </c>
      <c r="J229">
        <v>46373.429539999997</v>
      </c>
      <c r="K229">
        <v>224.269102</v>
      </c>
      <c r="L229">
        <v>6.6364000000000006E-2</v>
      </c>
      <c r="M229">
        <f t="shared" si="3"/>
        <v>196.94870000000083</v>
      </c>
      <c r="N229" s="5"/>
    </row>
    <row r="230" spans="1:14">
      <c r="A230">
        <v>1</v>
      </c>
      <c r="B230">
        <v>228</v>
      </c>
      <c r="C230">
        <v>0</v>
      </c>
      <c r="D230" s="5">
        <v>46503.950599999996</v>
      </c>
      <c r="E230">
        <v>411.24836608099997</v>
      </c>
      <c r="F230">
        <v>-1621.604167</v>
      </c>
      <c r="G230">
        <v>0</v>
      </c>
      <c r="H230">
        <v>-122.039591</v>
      </c>
      <c r="I230">
        <v>36.695717000000002</v>
      </c>
      <c r="J230">
        <v>46577.855989999996</v>
      </c>
      <c r="K230">
        <v>269.42602499999998</v>
      </c>
      <c r="L230">
        <v>3.7180999999999999E-2</v>
      </c>
      <c r="M230">
        <f t="shared" si="3"/>
        <v>204.27359999999317</v>
      </c>
      <c r="N230" s="5"/>
    </row>
    <row r="231" spans="1:14">
      <c r="A231">
        <v>1</v>
      </c>
      <c r="B231">
        <v>229</v>
      </c>
      <c r="C231">
        <v>0</v>
      </c>
      <c r="D231" s="5">
        <v>46718.904199999997</v>
      </c>
      <c r="E231">
        <v>414.74231052699997</v>
      </c>
      <c r="F231">
        <v>-1631.105998</v>
      </c>
      <c r="G231">
        <v>0</v>
      </c>
      <c r="H231">
        <v>-122.041929</v>
      </c>
      <c r="I231">
        <v>36.695537000000002</v>
      </c>
      <c r="J231">
        <v>46793.070209999998</v>
      </c>
      <c r="K231">
        <v>283.53698500000002</v>
      </c>
      <c r="L231">
        <v>4.9283E-2</v>
      </c>
      <c r="M231">
        <f t="shared" si="3"/>
        <v>214.95360000000073</v>
      </c>
      <c r="N231" s="5"/>
    </row>
    <row r="232" spans="1:14">
      <c r="A232">
        <v>1</v>
      </c>
      <c r="B232">
        <v>230</v>
      </c>
      <c r="C232">
        <v>0</v>
      </c>
      <c r="D232" s="5">
        <v>46906.959199999998</v>
      </c>
      <c r="E232">
        <v>379.79001885500003</v>
      </c>
      <c r="F232">
        <v>-1642.609389</v>
      </c>
      <c r="G232">
        <v>0</v>
      </c>
      <c r="H232">
        <v>-122.043932</v>
      </c>
      <c r="I232">
        <v>36.695386999999997</v>
      </c>
      <c r="J232">
        <v>46981.54754</v>
      </c>
      <c r="K232">
        <v>250.900082</v>
      </c>
      <c r="L232">
        <v>1.6268999999999999E-2</v>
      </c>
      <c r="M232">
        <f t="shared" si="3"/>
        <v>188.05500000000029</v>
      </c>
      <c r="N232" s="5"/>
    </row>
    <row r="233" spans="1:14">
      <c r="A233">
        <v>1</v>
      </c>
      <c r="B233">
        <v>231</v>
      </c>
      <c r="C233">
        <v>0</v>
      </c>
      <c r="D233" s="5">
        <v>47098.041700000002</v>
      </c>
      <c r="E233">
        <v>427.24644498700002</v>
      </c>
      <c r="F233">
        <v>-1651.073513</v>
      </c>
      <c r="G233">
        <v>0</v>
      </c>
      <c r="H233">
        <v>-122.045936</v>
      </c>
      <c r="I233">
        <v>36.694786000000001</v>
      </c>
      <c r="J233">
        <v>47172.846039999997</v>
      </c>
      <c r="K233">
        <v>250.90149700000001</v>
      </c>
      <c r="L233">
        <v>1.4225E-2</v>
      </c>
      <c r="M233">
        <f t="shared" si="3"/>
        <v>191.08250000000407</v>
      </c>
      <c r="N233" s="5"/>
    </row>
    <row r="234" spans="1:14">
      <c r="A234">
        <v>1</v>
      </c>
      <c r="B234">
        <v>232</v>
      </c>
      <c r="C234">
        <v>0</v>
      </c>
      <c r="D234" s="5">
        <v>47318.349499999997</v>
      </c>
      <c r="E234">
        <v>471.91206328099997</v>
      </c>
      <c r="F234">
        <v>-1659.7692649999999</v>
      </c>
      <c r="G234">
        <v>0</v>
      </c>
      <c r="H234">
        <v>-122.04827299999999</v>
      </c>
      <c r="I234">
        <v>36.694201</v>
      </c>
      <c r="J234">
        <v>47393.354099999997</v>
      </c>
      <c r="K234">
        <v>259.07159200000001</v>
      </c>
      <c r="L234">
        <v>3.1850999999999997E-2</v>
      </c>
      <c r="M234">
        <f t="shared" si="3"/>
        <v>220.30779999999504</v>
      </c>
      <c r="N234" s="5"/>
    </row>
    <row r="235" spans="1:14">
      <c r="A235">
        <v>1</v>
      </c>
      <c r="B235">
        <v>233</v>
      </c>
      <c r="C235">
        <v>0</v>
      </c>
      <c r="D235" s="5">
        <v>47505.797899999998</v>
      </c>
      <c r="E235">
        <v>497.51535635599998</v>
      </c>
      <c r="F235">
        <v>-1666.4041749999999</v>
      </c>
      <c r="G235">
        <v>0</v>
      </c>
      <c r="H235">
        <v>-122.05027699999999</v>
      </c>
      <c r="I235">
        <v>36.693902999999999</v>
      </c>
      <c r="J235">
        <v>47580.937019999998</v>
      </c>
      <c r="K235">
        <v>276.59562899999997</v>
      </c>
      <c r="L235">
        <v>4.2833000000000003E-2</v>
      </c>
      <c r="M235">
        <f t="shared" si="3"/>
        <v>187.44840000000113</v>
      </c>
      <c r="N235" s="5"/>
    </row>
    <row r="236" spans="1:14">
      <c r="A236">
        <v>1</v>
      </c>
      <c r="B236">
        <v>234</v>
      </c>
      <c r="C236">
        <v>0</v>
      </c>
      <c r="D236" s="5">
        <v>47706.750099999997</v>
      </c>
      <c r="E236">
        <v>541.03046825499996</v>
      </c>
      <c r="F236">
        <v>-1676.110189</v>
      </c>
      <c r="G236">
        <v>1</v>
      </c>
      <c r="H236">
        <v>-122.052503</v>
      </c>
      <c r="I236">
        <v>36.694094999999997</v>
      </c>
      <c r="J236">
        <v>47782.139199999998</v>
      </c>
      <c r="K236">
        <v>269.43373000000003</v>
      </c>
      <c r="L236">
        <v>4.0453999999999997E-2</v>
      </c>
      <c r="M236">
        <f t="shared" si="3"/>
        <v>200.95219999999972</v>
      </c>
      <c r="N236" s="5"/>
    </row>
    <row r="237" spans="1:14">
      <c r="A237">
        <v>1</v>
      </c>
      <c r="B237">
        <v>235</v>
      </c>
      <c r="C237">
        <v>0</v>
      </c>
      <c r="D237" s="5">
        <v>47892.258500000004</v>
      </c>
      <c r="E237">
        <v>557.41817469499995</v>
      </c>
      <c r="F237">
        <v>-1687.394348</v>
      </c>
      <c r="G237">
        <v>0</v>
      </c>
      <c r="H237">
        <v>-122.054284</v>
      </c>
      <c r="I237">
        <v>36.694951000000003</v>
      </c>
      <c r="J237">
        <v>47968.012040000001</v>
      </c>
      <c r="K237">
        <v>296.12427000000002</v>
      </c>
      <c r="L237">
        <v>8.2808999999999994E-2</v>
      </c>
      <c r="M237">
        <f t="shared" si="3"/>
        <v>185.50840000000608</v>
      </c>
      <c r="N237" s="5"/>
    </row>
    <row r="238" spans="1:14">
      <c r="A238">
        <v>1</v>
      </c>
      <c r="B238">
        <v>236</v>
      </c>
      <c r="C238">
        <v>0</v>
      </c>
      <c r="D238" s="5">
        <v>48090.3698</v>
      </c>
      <c r="E238">
        <v>495.75346222899998</v>
      </c>
      <c r="F238">
        <v>-1699.921282</v>
      </c>
      <c r="G238">
        <v>0</v>
      </c>
      <c r="H238">
        <v>-122.056144</v>
      </c>
      <c r="I238">
        <v>36.695897000000002</v>
      </c>
      <c r="J238">
        <v>48166.549050000001</v>
      </c>
      <c r="K238">
        <v>310.776184</v>
      </c>
      <c r="L238">
        <v>8.1214999999999996E-2</v>
      </c>
      <c r="M238">
        <f t="shared" si="3"/>
        <v>198.11129999999685</v>
      </c>
      <c r="N238" s="5"/>
    </row>
    <row r="239" spans="1:14">
      <c r="A239">
        <v>1</v>
      </c>
      <c r="B239">
        <v>237</v>
      </c>
      <c r="C239">
        <v>0</v>
      </c>
      <c r="D239" s="5">
        <v>48309.801200000002</v>
      </c>
      <c r="E239">
        <v>447.70646223</v>
      </c>
      <c r="F239">
        <v>-1711.5567799999999</v>
      </c>
      <c r="G239">
        <v>0</v>
      </c>
      <c r="H239">
        <v>-122.058291</v>
      </c>
      <c r="I239">
        <v>36.696786000000003</v>
      </c>
      <c r="J239">
        <v>48386.308259999998</v>
      </c>
      <c r="K239">
        <v>285.46514100000002</v>
      </c>
      <c r="L239">
        <v>2.3436999999999999E-2</v>
      </c>
      <c r="M239">
        <f t="shared" si="3"/>
        <v>219.4314000000013</v>
      </c>
      <c r="N239" s="5"/>
    </row>
    <row r="240" spans="1:14">
      <c r="A240">
        <v>1</v>
      </c>
      <c r="B240">
        <v>238</v>
      </c>
      <c r="C240">
        <v>0</v>
      </c>
      <c r="D240" s="5">
        <v>48529.108699999997</v>
      </c>
      <c r="E240">
        <v>435.94456525099997</v>
      </c>
      <c r="F240">
        <v>-1714.134033</v>
      </c>
      <c r="G240">
        <v>0</v>
      </c>
      <c r="H240">
        <v>-122.059961</v>
      </c>
      <c r="I240">
        <v>36.695897000000002</v>
      </c>
      <c r="J240">
        <v>48605.716079999998</v>
      </c>
      <c r="K240">
        <v>201.132385</v>
      </c>
      <c r="L240">
        <v>3.3686000000000001E-2</v>
      </c>
      <c r="M240">
        <f t="shared" si="3"/>
        <v>219.30749999999534</v>
      </c>
      <c r="N240" s="5"/>
    </row>
    <row r="241" spans="1:14">
      <c r="A241">
        <v>1</v>
      </c>
      <c r="B241">
        <v>239</v>
      </c>
      <c r="C241">
        <v>0</v>
      </c>
      <c r="D241" s="5">
        <v>48719.844700000001</v>
      </c>
      <c r="E241">
        <v>524.35701665900001</v>
      </c>
      <c r="F241">
        <v>-1729.2866059999999</v>
      </c>
      <c r="G241">
        <v>0</v>
      </c>
      <c r="H241">
        <v>-122.06162999999999</v>
      </c>
      <c r="I241">
        <v>36.695255000000003</v>
      </c>
      <c r="J241">
        <v>48797.11967</v>
      </c>
      <c r="K241">
        <v>276.60252300000002</v>
      </c>
      <c r="L241">
        <v>6.3449000000000005E-2</v>
      </c>
      <c r="M241">
        <f t="shared" si="3"/>
        <v>190.73600000000442</v>
      </c>
      <c r="N241" s="5"/>
    </row>
    <row r="242" spans="1:14">
      <c r="A242">
        <v>1</v>
      </c>
      <c r="B242">
        <v>240</v>
      </c>
      <c r="C242">
        <v>0</v>
      </c>
      <c r="D242" s="5">
        <v>48901.632799999999</v>
      </c>
      <c r="E242">
        <v>636.69426513300004</v>
      </c>
      <c r="F242">
        <v>-1737.8786889999999</v>
      </c>
      <c r="G242">
        <v>0</v>
      </c>
      <c r="H242">
        <v>-122.06363399999999</v>
      </c>
      <c r="I242">
        <v>36.695416999999999</v>
      </c>
      <c r="J242">
        <v>48979.146050000003</v>
      </c>
      <c r="K242">
        <v>287.96883000000003</v>
      </c>
      <c r="L242">
        <v>6.1191000000000002E-2</v>
      </c>
      <c r="M242">
        <f t="shared" si="3"/>
        <v>181.78809999999794</v>
      </c>
      <c r="N242" s="5"/>
    </row>
    <row r="243" spans="1:14">
      <c r="A243">
        <v>1</v>
      </c>
      <c r="B243">
        <v>241</v>
      </c>
      <c r="C243">
        <v>0</v>
      </c>
      <c r="D243" s="5">
        <v>49089.532299999999</v>
      </c>
      <c r="E243">
        <v>625.89670318499998</v>
      </c>
      <c r="F243">
        <v>-1748.1511230000001</v>
      </c>
      <c r="G243">
        <v>0</v>
      </c>
      <c r="H243">
        <v>-122.065637</v>
      </c>
      <c r="I243">
        <v>36.695897000000002</v>
      </c>
      <c r="J243">
        <v>49167.327649999999</v>
      </c>
      <c r="K243">
        <v>296.13132899999999</v>
      </c>
      <c r="L243">
        <v>5.2421000000000002E-2</v>
      </c>
      <c r="M243">
        <f t="shared" si="3"/>
        <v>187.89949999999953</v>
      </c>
      <c r="N243" s="5"/>
    </row>
    <row r="244" spans="1:14">
      <c r="A244">
        <v>1</v>
      </c>
      <c r="B244">
        <v>242</v>
      </c>
      <c r="C244">
        <v>0</v>
      </c>
      <c r="D244" s="5">
        <v>49315.829100000003</v>
      </c>
      <c r="E244">
        <v>608.08204689800004</v>
      </c>
      <c r="F244">
        <v>-1756.433634</v>
      </c>
      <c r="G244">
        <v>0</v>
      </c>
      <c r="H244">
        <v>-122.067975</v>
      </c>
      <c r="I244">
        <v>36.696672</v>
      </c>
      <c r="J244">
        <v>49393.850319999998</v>
      </c>
      <c r="K244">
        <v>291.35210799999999</v>
      </c>
      <c r="L244">
        <v>1.6167999999999998E-2</v>
      </c>
      <c r="M244">
        <f t="shared" si="3"/>
        <v>226.29680000000371</v>
      </c>
      <c r="N244" s="5"/>
    </row>
    <row r="245" spans="1:14">
      <c r="A245">
        <v>1</v>
      </c>
      <c r="B245">
        <v>243</v>
      </c>
      <c r="C245">
        <v>0</v>
      </c>
      <c r="D245" s="5">
        <v>49511.632799999999</v>
      </c>
      <c r="E245">
        <v>627.72838071299998</v>
      </c>
      <c r="F245">
        <v>-1759.8032840000001</v>
      </c>
      <c r="G245">
        <v>0</v>
      </c>
      <c r="H245">
        <v>-122.06997800000001</v>
      </c>
      <c r="I245">
        <v>36.697384</v>
      </c>
      <c r="J245">
        <v>49589.699529999998</v>
      </c>
      <c r="K245">
        <v>296.13435299999998</v>
      </c>
      <c r="L245">
        <v>3.8462999999999997E-2</v>
      </c>
      <c r="M245">
        <f t="shared" si="3"/>
        <v>195.80369999999675</v>
      </c>
      <c r="N245" s="5"/>
    </row>
    <row r="246" spans="1:14">
      <c r="A246">
        <v>1</v>
      </c>
      <c r="B246">
        <v>244</v>
      </c>
      <c r="C246">
        <v>0</v>
      </c>
      <c r="D246" s="5">
        <v>49700.835099999997</v>
      </c>
      <c r="E246">
        <v>642.77059913599999</v>
      </c>
      <c r="F246">
        <v>-1766.7037760000001</v>
      </c>
      <c r="G246">
        <v>1</v>
      </c>
      <c r="H246">
        <v>-122.071871</v>
      </c>
      <c r="I246">
        <v>36.698151000000003</v>
      </c>
      <c r="J246">
        <v>49779.030050000001</v>
      </c>
      <c r="K246">
        <v>296.13574399999999</v>
      </c>
      <c r="L246">
        <v>3.5763000000000003E-2</v>
      </c>
      <c r="M246">
        <f t="shared" si="3"/>
        <v>189.20229999999719</v>
      </c>
      <c r="N246" s="5"/>
    </row>
    <row r="247" spans="1:14">
      <c r="A247">
        <v>1</v>
      </c>
      <c r="B247">
        <v>245</v>
      </c>
      <c r="C247">
        <v>0</v>
      </c>
      <c r="D247" s="5">
        <v>49893.118900000001</v>
      </c>
      <c r="E247">
        <v>680.44587434599998</v>
      </c>
      <c r="F247">
        <v>-1776.1212049999999</v>
      </c>
      <c r="G247">
        <v>0</v>
      </c>
      <c r="H247">
        <v>-122.07398499999999</v>
      </c>
      <c r="I247">
        <v>36.697913</v>
      </c>
      <c r="J247">
        <v>49971.549529999997</v>
      </c>
      <c r="K247">
        <v>274.66920699999997</v>
      </c>
      <c r="L247">
        <v>5.0195999999999998E-2</v>
      </c>
      <c r="M247">
        <f t="shared" si="3"/>
        <v>192.2838000000047</v>
      </c>
      <c r="N247" s="5"/>
    </row>
    <row r="248" spans="1:14">
      <c r="A248">
        <v>1</v>
      </c>
      <c r="B248">
        <v>246</v>
      </c>
      <c r="C248">
        <v>0</v>
      </c>
      <c r="D248" s="5">
        <v>50102.8439</v>
      </c>
      <c r="E248">
        <v>701.02115733999995</v>
      </c>
      <c r="F248">
        <v>-1786.280843</v>
      </c>
      <c r="G248">
        <v>0</v>
      </c>
      <c r="H248">
        <v>-122.076323</v>
      </c>
      <c r="I248">
        <v>36.698014999999998</v>
      </c>
      <c r="J248">
        <v>50181.530570000003</v>
      </c>
      <c r="K248">
        <v>283.55798499999997</v>
      </c>
      <c r="L248">
        <v>4.2832000000000002E-2</v>
      </c>
      <c r="M248">
        <f t="shared" si="3"/>
        <v>209.72499999999854</v>
      </c>
      <c r="N248" s="5"/>
    </row>
    <row r="249" spans="1:14">
      <c r="A249">
        <v>1</v>
      </c>
      <c r="B249">
        <v>247</v>
      </c>
      <c r="C249">
        <v>0</v>
      </c>
      <c r="D249" s="5">
        <v>50286.031199999998</v>
      </c>
      <c r="E249">
        <v>761.98279315100001</v>
      </c>
      <c r="F249">
        <v>-1792.9171409999999</v>
      </c>
      <c r="G249">
        <v>0</v>
      </c>
      <c r="H249">
        <v>-122.078326</v>
      </c>
      <c r="I249">
        <v>36.698360999999998</v>
      </c>
      <c r="J249">
        <v>50364.847280000002</v>
      </c>
      <c r="K249">
        <v>278.96236299999998</v>
      </c>
      <c r="L249">
        <v>5.883E-2</v>
      </c>
      <c r="M249">
        <f t="shared" si="3"/>
        <v>183.18729999999778</v>
      </c>
      <c r="N249" s="5"/>
    </row>
    <row r="250" spans="1:14">
      <c r="A250">
        <v>1</v>
      </c>
      <c r="B250">
        <v>248</v>
      </c>
      <c r="C250">
        <v>0</v>
      </c>
      <c r="D250" s="5">
        <v>50496.559000000001</v>
      </c>
      <c r="E250">
        <v>784.21833727600006</v>
      </c>
      <c r="F250">
        <v>-1800.9058090000001</v>
      </c>
      <c r="G250">
        <v>0</v>
      </c>
      <c r="H250">
        <v>-122.080664</v>
      </c>
      <c r="I250">
        <v>36.698435000000003</v>
      </c>
      <c r="J250">
        <v>50575.548710000003</v>
      </c>
      <c r="K250">
        <v>265.027739</v>
      </c>
      <c r="L250">
        <v>4.1418000000000003E-2</v>
      </c>
      <c r="M250">
        <f t="shared" si="3"/>
        <v>210.52780000000348</v>
      </c>
      <c r="N250" s="5"/>
    </row>
    <row r="251" spans="1:14">
      <c r="A251">
        <v>1</v>
      </c>
      <c r="B251">
        <v>249</v>
      </c>
      <c r="C251">
        <v>0</v>
      </c>
      <c r="D251" s="5">
        <v>50685.080300000001</v>
      </c>
      <c r="E251">
        <v>770.084372196</v>
      </c>
      <c r="F251">
        <v>-1807.8579030000001</v>
      </c>
      <c r="G251">
        <v>0</v>
      </c>
      <c r="H251">
        <v>-122.082667</v>
      </c>
      <c r="I251">
        <v>36.698922000000003</v>
      </c>
      <c r="J251">
        <v>50764.204030000001</v>
      </c>
      <c r="K251">
        <v>286.89523300000002</v>
      </c>
      <c r="L251">
        <v>4.4672999999999997E-2</v>
      </c>
      <c r="M251">
        <f t="shared" si="3"/>
        <v>188.52130000000034</v>
      </c>
      <c r="N251" s="5"/>
    </row>
    <row r="252" spans="1:14">
      <c r="A252">
        <v>1</v>
      </c>
      <c r="B252">
        <v>250</v>
      </c>
      <c r="C252">
        <v>0</v>
      </c>
      <c r="D252" s="5">
        <v>50900.552100000001</v>
      </c>
      <c r="E252">
        <v>802.60607706300004</v>
      </c>
      <c r="F252">
        <v>-1813.763604</v>
      </c>
      <c r="G252">
        <v>0</v>
      </c>
      <c r="H252">
        <v>-122.085005</v>
      </c>
      <c r="I252">
        <v>36.699081999999997</v>
      </c>
      <c r="J252">
        <v>50979.786350000002</v>
      </c>
      <c r="K252">
        <v>259.93970999999999</v>
      </c>
      <c r="L252">
        <v>2.8992E-2</v>
      </c>
      <c r="M252">
        <f t="shared" si="3"/>
        <v>215.47179999999935</v>
      </c>
      <c r="N252" s="5"/>
    </row>
    <row r="253" spans="1:14">
      <c r="A253">
        <v>1</v>
      </c>
      <c r="B253">
        <v>251</v>
      </c>
      <c r="C253">
        <v>0</v>
      </c>
      <c r="D253" s="5">
        <v>51088.384599999998</v>
      </c>
      <c r="E253">
        <v>823.58376864000002</v>
      </c>
      <c r="F253">
        <v>-1820.1708980000001</v>
      </c>
      <c r="G253">
        <v>0</v>
      </c>
      <c r="H253">
        <v>-122.08700899999999</v>
      </c>
      <c r="I253">
        <v>36.699322000000002</v>
      </c>
      <c r="J253">
        <v>51167.73919</v>
      </c>
      <c r="K253">
        <v>291.36414000000002</v>
      </c>
      <c r="L253">
        <v>2.2425E-2</v>
      </c>
      <c r="M253">
        <f t="shared" si="3"/>
        <v>187.8324999999968</v>
      </c>
      <c r="N253" s="5"/>
    </row>
    <row r="254" spans="1:14">
      <c r="A254">
        <v>1</v>
      </c>
      <c r="B254">
        <v>252</v>
      </c>
      <c r="C254">
        <v>0</v>
      </c>
      <c r="D254" s="5">
        <v>51293.572500000002</v>
      </c>
      <c r="E254">
        <v>860.12610398499999</v>
      </c>
      <c r="F254">
        <v>-1829.314128</v>
      </c>
      <c r="G254">
        <v>1</v>
      </c>
      <c r="H254">
        <v>-122.088567</v>
      </c>
      <c r="I254">
        <v>36.700583999999999</v>
      </c>
      <c r="J254">
        <v>51373.232499999998</v>
      </c>
      <c r="K254">
        <v>314.61269199999998</v>
      </c>
      <c r="L254">
        <v>0.102211</v>
      </c>
      <c r="M254">
        <f t="shared" si="3"/>
        <v>205.18790000000445</v>
      </c>
      <c r="N254" s="5"/>
    </row>
    <row r="255" spans="1:14">
      <c r="A255">
        <v>1</v>
      </c>
      <c r="B255">
        <v>253</v>
      </c>
      <c r="C255">
        <v>0</v>
      </c>
      <c r="D255" s="5">
        <v>51493.063399999999</v>
      </c>
      <c r="E255">
        <v>951.31957332399998</v>
      </c>
      <c r="F255">
        <v>-1832.295247</v>
      </c>
      <c r="G255">
        <v>1</v>
      </c>
      <c r="H255">
        <v>-122.09079300000001</v>
      </c>
      <c r="I255">
        <v>36.700673999999999</v>
      </c>
      <c r="J255">
        <v>51572.846510000003</v>
      </c>
      <c r="K255">
        <v>269.45656300000002</v>
      </c>
      <c r="L255">
        <v>1.5610000000000001E-2</v>
      </c>
      <c r="M255">
        <f t="shared" si="3"/>
        <v>199.49089999999705</v>
      </c>
      <c r="N255" s="5"/>
    </row>
    <row r="256" spans="1:14">
      <c r="A256">
        <v>1</v>
      </c>
      <c r="B256">
        <v>254</v>
      </c>
      <c r="C256">
        <v>0</v>
      </c>
      <c r="D256" s="5">
        <v>51697.9663</v>
      </c>
      <c r="E256">
        <v>1086.09399846</v>
      </c>
      <c r="F256">
        <v>-1838.58232</v>
      </c>
      <c r="G256">
        <v>0</v>
      </c>
      <c r="H256">
        <v>-122.093019</v>
      </c>
      <c r="I256">
        <v>36.700887000000002</v>
      </c>
      <c r="J256">
        <v>51777.904450000002</v>
      </c>
      <c r="K256">
        <v>289.54243300000002</v>
      </c>
      <c r="L256">
        <v>2.5832000000000001E-2</v>
      </c>
      <c r="M256">
        <f t="shared" si="3"/>
        <v>204.90290000000095</v>
      </c>
      <c r="N256" s="5"/>
    </row>
    <row r="257" spans="1:14">
      <c r="A257">
        <v>1</v>
      </c>
      <c r="B257">
        <v>255</v>
      </c>
      <c r="C257">
        <v>0</v>
      </c>
      <c r="D257" s="5">
        <v>51884.328000000001</v>
      </c>
      <c r="E257">
        <v>1196.0632852799999</v>
      </c>
      <c r="F257">
        <v>-1845.9118370000001</v>
      </c>
      <c r="G257">
        <v>0</v>
      </c>
      <c r="H257">
        <v>-122.095023</v>
      </c>
      <c r="I257">
        <v>36.701326000000002</v>
      </c>
      <c r="J257">
        <v>51964.434759999996</v>
      </c>
      <c r="K257">
        <v>278.25277</v>
      </c>
      <c r="L257">
        <v>2.6502999999999999E-2</v>
      </c>
      <c r="M257">
        <f t="shared" si="3"/>
        <v>186.36170000000129</v>
      </c>
      <c r="N257" s="5"/>
    </row>
    <row r="258" spans="1:14">
      <c r="A258">
        <v>1</v>
      </c>
      <c r="B258">
        <v>256</v>
      </c>
      <c r="C258">
        <v>0</v>
      </c>
      <c r="D258" s="5">
        <v>52067.917300000001</v>
      </c>
      <c r="E258">
        <v>1503.9092282500001</v>
      </c>
      <c r="F258">
        <v>-1850.1412350000001</v>
      </c>
      <c r="G258">
        <v>0</v>
      </c>
      <c r="H258">
        <v>-122.097026</v>
      </c>
      <c r="I258">
        <v>36.701687999999997</v>
      </c>
      <c r="J258">
        <v>52148.081120000003</v>
      </c>
      <c r="K258">
        <v>283.57092999999998</v>
      </c>
      <c r="L258">
        <v>3.7032000000000002E-2</v>
      </c>
      <c r="M258">
        <f t="shared" si="3"/>
        <v>183.58929999999964</v>
      </c>
      <c r="N258" s="5"/>
    </row>
    <row r="259" spans="1:14">
      <c r="A259">
        <v>1</v>
      </c>
      <c r="B259">
        <v>257</v>
      </c>
      <c r="C259">
        <v>0</v>
      </c>
      <c r="D259" s="5">
        <v>52290.5239</v>
      </c>
      <c r="E259">
        <v>1541.49556181</v>
      </c>
      <c r="F259">
        <v>-1857.5035809999999</v>
      </c>
      <c r="G259">
        <v>1</v>
      </c>
      <c r="H259">
        <v>-122.099475</v>
      </c>
      <c r="I259">
        <v>36.702025999999996</v>
      </c>
      <c r="J259">
        <v>52370.815170000002</v>
      </c>
      <c r="K259">
        <v>274.68473699999998</v>
      </c>
      <c r="L259">
        <v>2.1932E-2</v>
      </c>
      <c r="M259">
        <f t="shared" si="3"/>
        <v>222.60659999999916</v>
      </c>
      <c r="N259" s="5"/>
    </row>
    <row r="260" spans="1:14">
      <c r="A260">
        <v>1</v>
      </c>
      <c r="B260">
        <v>258</v>
      </c>
      <c r="C260">
        <v>0</v>
      </c>
      <c r="D260" s="5">
        <v>52493.194799999997</v>
      </c>
      <c r="E260">
        <v>1618.2522859200001</v>
      </c>
      <c r="F260">
        <v>-1861.093439</v>
      </c>
      <c r="G260">
        <v>0</v>
      </c>
      <c r="H260">
        <v>-122.10170100000001</v>
      </c>
      <c r="I260">
        <v>36.702213999999998</v>
      </c>
      <c r="J260">
        <v>52573.519849999997</v>
      </c>
      <c r="K260">
        <v>259.10235699999998</v>
      </c>
      <c r="L260">
        <v>1.2935E-2</v>
      </c>
      <c r="M260">
        <f t="shared" ref="M260:M279" si="4">D260-D259</f>
        <v>202.67089999999735</v>
      </c>
      <c r="N260" s="5"/>
    </row>
    <row r="261" spans="1:14">
      <c r="A261">
        <v>1</v>
      </c>
      <c r="B261">
        <v>259</v>
      </c>
      <c r="C261">
        <v>0</v>
      </c>
      <c r="D261" s="5">
        <v>52705.208700000003</v>
      </c>
      <c r="E261">
        <v>1810.2948386200001</v>
      </c>
      <c r="F261">
        <v>-1865.364188</v>
      </c>
      <c r="G261">
        <v>0</v>
      </c>
      <c r="H261">
        <v>-122.104039</v>
      </c>
      <c r="I261">
        <v>36.701884</v>
      </c>
      <c r="J261">
        <v>52785.587979999997</v>
      </c>
      <c r="K261">
        <v>261.28994699999998</v>
      </c>
      <c r="L261">
        <v>2.4806000000000002E-2</v>
      </c>
      <c r="M261">
        <f t="shared" si="4"/>
        <v>212.01390000000538</v>
      </c>
      <c r="N261" s="5"/>
    </row>
    <row r="262" spans="1:14">
      <c r="A262">
        <v>1</v>
      </c>
      <c r="B262">
        <v>260</v>
      </c>
      <c r="C262">
        <v>0</v>
      </c>
      <c r="D262" s="5">
        <v>52902.769200000002</v>
      </c>
      <c r="E262">
        <v>1797.9617546300001</v>
      </c>
      <c r="F262">
        <v>-1870.1046140000001</v>
      </c>
      <c r="G262">
        <v>0</v>
      </c>
      <c r="H262">
        <v>-122.10620900000001</v>
      </c>
      <c r="I262">
        <v>36.701574999999998</v>
      </c>
      <c r="J262">
        <v>52983.219700000001</v>
      </c>
      <c r="K262">
        <v>247.55525499999999</v>
      </c>
      <c r="L262">
        <v>5.3950999999999999E-2</v>
      </c>
      <c r="M262">
        <f t="shared" si="4"/>
        <v>197.56049999999959</v>
      </c>
      <c r="N262" s="5"/>
    </row>
    <row r="263" spans="1:14">
      <c r="A263">
        <v>1</v>
      </c>
      <c r="B263">
        <v>261</v>
      </c>
      <c r="C263">
        <v>0</v>
      </c>
      <c r="D263" s="5">
        <v>53112.653100000003</v>
      </c>
      <c r="E263">
        <v>1987.98315374</v>
      </c>
      <c r="F263">
        <v>-1877.928711</v>
      </c>
      <c r="G263">
        <v>0</v>
      </c>
      <c r="H263">
        <v>-122.108268</v>
      </c>
      <c r="I263">
        <v>36.700763999999999</v>
      </c>
      <c r="J263">
        <v>53193.258670000003</v>
      </c>
      <c r="K263">
        <v>205.906204</v>
      </c>
      <c r="L263">
        <v>3.8848000000000001E-2</v>
      </c>
      <c r="M263">
        <f t="shared" si="4"/>
        <v>209.88390000000072</v>
      </c>
      <c r="N263" s="5"/>
    </row>
    <row r="264" spans="1:14">
      <c r="A264">
        <v>1</v>
      </c>
      <c r="B264">
        <v>262</v>
      </c>
      <c r="C264">
        <v>0</v>
      </c>
      <c r="D264" s="5">
        <v>53310.393199999999</v>
      </c>
      <c r="E264">
        <v>1746.4988076300001</v>
      </c>
      <c r="F264">
        <v>-1886.4108639999999</v>
      </c>
      <c r="G264">
        <v>0</v>
      </c>
      <c r="H264">
        <v>-122.10918100000001</v>
      </c>
      <c r="I264">
        <v>36.699142000000002</v>
      </c>
      <c r="J264">
        <v>53391.192849999999</v>
      </c>
      <c r="K264">
        <v>201.16092499999999</v>
      </c>
      <c r="L264">
        <v>3.7499999999999999E-2</v>
      </c>
      <c r="M264">
        <f t="shared" si="4"/>
        <v>197.74009999999544</v>
      </c>
      <c r="N264" s="5"/>
    </row>
    <row r="265" spans="1:14">
      <c r="A265">
        <v>1</v>
      </c>
      <c r="B265">
        <v>263</v>
      </c>
      <c r="C265">
        <v>0</v>
      </c>
      <c r="D265" s="5">
        <v>53504.816899999998</v>
      </c>
      <c r="E265">
        <v>1712.2339718400001</v>
      </c>
      <c r="F265">
        <v>-1893.105857</v>
      </c>
      <c r="G265">
        <v>0</v>
      </c>
      <c r="H265">
        <v>-122.110049</v>
      </c>
      <c r="I265">
        <v>36.697617999999999</v>
      </c>
      <c r="J265">
        <v>53585.737269999998</v>
      </c>
      <c r="K265">
        <v>233.291774</v>
      </c>
      <c r="L265">
        <v>3.27E-2</v>
      </c>
      <c r="M265">
        <f t="shared" si="4"/>
        <v>194.42369999999937</v>
      </c>
      <c r="N265" s="5"/>
    </row>
    <row r="266" spans="1:14">
      <c r="A266">
        <v>1</v>
      </c>
      <c r="B266">
        <v>264</v>
      </c>
      <c r="C266">
        <v>0</v>
      </c>
      <c r="D266" s="5">
        <v>53701.346599999997</v>
      </c>
      <c r="E266">
        <v>1655.11958286</v>
      </c>
      <c r="F266">
        <v>-1901.342905</v>
      </c>
      <c r="G266">
        <v>0</v>
      </c>
      <c r="H266">
        <v>-122.110923</v>
      </c>
      <c r="I266">
        <v>36.696168</v>
      </c>
      <c r="J266">
        <v>53782.447820000001</v>
      </c>
      <c r="K266">
        <v>183.84360599999999</v>
      </c>
      <c r="L266">
        <v>3.9766000000000003E-2</v>
      </c>
      <c r="M266">
        <f t="shared" si="4"/>
        <v>196.52969999999914</v>
      </c>
      <c r="N266" s="5"/>
    </row>
    <row r="267" spans="1:14">
      <c r="A267">
        <v>1</v>
      </c>
      <c r="B267">
        <v>265</v>
      </c>
      <c r="C267">
        <v>0</v>
      </c>
      <c r="D267" s="5">
        <v>53885.022599999997</v>
      </c>
      <c r="E267">
        <v>1414.3610594500001</v>
      </c>
      <c r="F267">
        <v>-1907.773641</v>
      </c>
      <c r="G267">
        <v>0</v>
      </c>
      <c r="H267">
        <v>-122.11127399999999</v>
      </c>
      <c r="I267">
        <v>36.694546000000003</v>
      </c>
      <c r="J267">
        <v>53966.25015</v>
      </c>
      <c r="K267">
        <v>179.46891299999999</v>
      </c>
      <c r="L267">
        <v>2.4264000000000001E-2</v>
      </c>
      <c r="M267">
        <f t="shared" si="4"/>
        <v>183.67599999999948</v>
      </c>
      <c r="N267" s="5"/>
    </row>
    <row r="268" spans="1:14">
      <c r="A268">
        <v>1</v>
      </c>
      <c r="B268">
        <v>266</v>
      </c>
      <c r="C268">
        <v>0</v>
      </c>
      <c r="D268" s="5">
        <v>54096.939899999998</v>
      </c>
      <c r="E268">
        <v>1199.8330856499999</v>
      </c>
      <c r="F268">
        <v>-1915.3739009999999</v>
      </c>
      <c r="G268">
        <v>0</v>
      </c>
      <c r="H268">
        <v>-122.111051</v>
      </c>
      <c r="I268">
        <v>36.692653</v>
      </c>
      <c r="J268">
        <v>54178.441570000003</v>
      </c>
      <c r="K268">
        <v>168.21818400000001</v>
      </c>
      <c r="L268">
        <v>4.6697000000000002E-2</v>
      </c>
      <c r="M268">
        <f t="shared" si="4"/>
        <v>211.91730000000098</v>
      </c>
      <c r="N268" s="5"/>
    </row>
    <row r="269" spans="1:14">
      <c r="A269">
        <v>1</v>
      </c>
      <c r="B269">
        <v>267</v>
      </c>
      <c r="C269">
        <v>0</v>
      </c>
      <c r="D269" s="5">
        <v>54281.903299999998</v>
      </c>
      <c r="E269">
        <v>1163.83440415</v>
      </c>
      <c r="F269">
        <v>-1922.8701169999999</v>
      </c>
      <c r="G269">
        <v>1</v>
      </c>
      <c r="H269">
        <v>-122.11027199999999</v>
      </c>
      <c r="I269">
        <v>36.691121000000003</v>
      </c>
      <c r="J269">
        <v>54363.57576</v>
      </c>
      <c r="K269">
        <v>153.02630300000001</v>
      </c>
      <c r="L269">
        <v>1.0281999999999999E-2</v>
      </c>
      <c r="M269">
        <f t="shared" si="4"/>
        <v>184.96340000000055</v>
      </c>
      <c r="N269" s="5"/>
    </row>
    <row r="270" spans="1:14">
      <c r="A270">
        <v>1</v>
      </c>
      <c r="B270">
        <v>268</v>
      </c>
      <c r="C270">
        <v>0</v>
      </c>
      <c r="D270" s="5">
        <v>54481.615100000003</v>
      </c>
      <c r="E270">
        <v>1134.2914172799999</v>
      </c>
      <c r="F270">
        <v>-1930.1637989999999</v>
      </c>
      <c r="G270">
        <v>0</v>
      </c>
      <c r="H270">
        <v>-122.10959200000001</v>
      </c>
      <c r="I270">
        <v>36.689408</v>
      </c>
      <c r="J270">
        <v>54563.444300000003</v>
      </c>
      <c r="K270">
        <v>156.743819</v>
      </c>
      <c r="L270">
        <v>3.4785000000000003E-2</v>
      </c>
      <c r="M270">
        <f t="shared" si="4"/>
        <v>199.71180000000459</v>
      </c>
      <c r="N270" s="5"/>
    </row>
    <row r="271" spans="1:14">
      <c r="A271">
        <v>1</v>
      </c>
      <c r="B271">
        <v>269</v>
      </c>
      <c r="C271">
        <v>0</v>
      </c>
      <c r="D271" s="5">
        <v>54685.844299999997</v>
      </c>
      <c r="E271">
        <v>1125.00928284</v>
      </c>
      <c r="F271">
        <v>-1935.6036200000001</v>
      </c>
      <c r="G271">
        <v>0</v>
      </c>
      <c r="H271">
        <v>-122.10871400000001</v>
      </c>
      <c r="I271">
        <v>36.687708999999998</v>
      </c>
      <c r="J271">
        <v>54767.747819999997</v>
      </c>
      <c r="K271">
        <v>157.19463099999999</v>
      </c>
      <c r="L271">
        <v>2.3199000000000001E-2</v>
      </c>
      <c r="M271">
        <f t="shared" si="4"/>
        <v>204.22919999999431</v>
      </c>
      <c r="N271" s="5"/>
    </row>
    <row r="272" spans="1:14">
      <c r="A272">
        <v>1</v>
      </c>
      <c r="B272">
        <v>270</v>
      </c>
      <c r="C272">
        <v>0</v>
      </c>
      <c r="D272" s="5">
        <v>54893.233</v>
      </c>
      <c r="E272">
        <v>1301.4688998199999</v>
      </c>
      <c r="F272">
        <v>-1942.6190799999999</v>
      </c>
      <c r="G272">
        <v>0</v>
      </c>
      <c r="H272">
        <v>-122.10771200000001</v>
      </c>
      <c r="I272">
        <v>36.686028999999998</v>
      </c>
      <c r="J272">
        <v>54975.261180000001</v>
      </c>
      <c r="K272">
        <v>147.99497600000001</v>
      </c>
      <c r="L272">
        <v>3.2051000000000003E-2</v>
      </c>
      <c r="M272">
        <f t="shared" si="4"/>
        <v>207.38870000000315</v>
      </c>
      <c r="N272" s="5"/>
    </row>
    <row r="273" spans="1:14">
      <c r="A273">
        <v>1</v>
      </c>
      <c r="B273">
        <v>271</v>
      </c>
      <c r="C273">
        <v>0</v>
      </c>
      <c r="D273" s="5">
        <v>55081.092299999997</v>
      </c>
      <c r="E273">
        <v>1348.43098287</v>
      </c>
      <c r="F273">
        <v>-1947.715942</v>
      </c>
      <c r="G273">
        <v>0</v>
      </c>
      <c r="H273">
        <v>-122.10671000000001</v>
      </c>
      <c r="I273">
        <v>36.684542</v>
      </c>
      <c r="J273">
        <v>55163.191590000002</v>
      </c>
      <c r="K273">
        <v>153.02231499999999</v>
      </c>
      <c r="L273">
        <v>2.6297000000000001E-2</v>
      </c>
      <c r="M273">
        <f t="shared" si="4"/>
        <v>187.85929999999644</v>
      </c>
      <c r="N273" s="5"/>
    </row>
    <row r="274" spans="1:14">
      <c r="A274">
        <v>1</v>
      </c>
      <c r="B274">
        <v>272</v>
      </c>
      <c r="C274">
        <v>0</v>
      </c>
      <c r="D274" s="5">
        <v>55295.093500000003</v>
      </c>
      <c r="E274">
        <v>957.43110537200005</v>
      </c>
      <c r="F274">
        <v>-1953.1981929999999</v>
      </c>
      <c r="G274">
        <v>0</v>
      </c>
      <c r="H274">
        <v>-122.105374</v>
      </c>
      <c r="I274">
        <v>36.682955999999997</v>
      </c>
      <c r="J274">
        <v>55377.277750000001</v>
      </c>
      <c r="K274">
        <v>139.80838399999999</v>
      </c>
      <c r="L274">
        <v>2.4545000000000001E-2</v>
      </c>
      <c r="M274">
        <f t="shared" si="4"/>
        <v>214.00120000000607</v>
      </c>
      <c r="N274" s="5"/>
    </row>
    <row r="275" spans="1:14">
      <c r="A275">
        <v>1</v>
      </c>
      <c r="B275">
        <v>273</v>
      </c>
      <c r="C275">
        <v>0</v>
      </c>
      <c r="D275" s="5">
        <v>55485.267999999996</v>
      </c>
      <c r="E275">
        <v>1053.2209174499999</v>
      </c>
      <c r="F275">
        <v>-1957.2719440000001</v>
      </c>
      <c r="G275">
        <v>0</v>
      </c>
      <c r="H275">
        <v>-122.10413699999999</v>
      </c>
      <c r="I275">
        <v>36.681567999999999</v>
      </c>
      <c r="J275">
        <v>55567.502489999999</v>
      </c>
      <c r="K275">
        <v>149.130594</v>
      </c>
      <c r="L275">
        <v>1.8565000000000002E-2</v>
      </c>
      <c r="M275">
        <f t="shared" si="4"/>
        <v>190.17449999999371</v>
      </c>
      <c r="N275" s="5"/>
    </row>
    <row r="276" spans="1:14">
      <c r="A276">
        <v>1</v>
      </c>
      <c r="B276">
        <v>274</v>
      </c>
      <c r="C276">
        <v>0</v>
      </c>
      <c r="D276" s="5">
        <v>55674.532700000003</v>
      </c>
      <c r="E276">
        <v>1126.5033110700001</v>
      </c>
      <c r="F276">
        <v>-1961.4411889999999</v>
      </c>
      <c r="G276">
        <v>0</v>
      </c>
      <c r="H276">
        <v>-122.10270300000001</v>
      </c>
      <c r="I276">
        <v>36.680456</v>
      </c>
      <c r="J276">
        <v>55756.822240000001</v>
      </c>
      <c r="K276">
        <v>107.98909</v>
      </c>
      <c r="L276">
        <v>1.5596E-2</v>
      </c>
      <c r="M276">
        <f t="shared" si="4"/>
        <v>189.264700000007</v>
      </c>
      <c r="N276" s="5"/>
    </row>
    <row r="277" spans="1:14">
      <c r="A277">
        <v>1</v>
      </c>
      <c r="B277">
        <v>275</v>
      </c>
      <c r="C277">
        <v>0</v>
      </c>
      <c r="D277" s="5">
        <v>55890.800900000002</v>
      </c>
      <c r="E277">
        <v>767.33298240700003</v>
      </c>
      <c r="F277">
        <v>-1965.9506060000001</v>
      </c>
      <c r="G277">
        <v>0</v>
      </c>
      <c r="H277">
        <v>-122.100517</v>
      </c>
      <c r="I277">
        <v>36.679675000000003</v>
      </c>
      <c r="J277">
        <v>55973.1394</v>
      </c>
      <c r="K277">
        <v>147.126904</v>
      </c>
      <c r="L277">
        <v>2.7996E-2</v>
      </c>
      <c r="M277">
        <f t="shared" si="4"/>
        <v>216.26819999999861</v>
      </c>
      <c r="N277" s="5"/>
    </row>
    <row r="278" spans="1:14">
      <c r="A278">
        <v>1</v>
      </c>
      <c r="B278">
        <v>276</v>
      </c>
      <c r="C278">
        <v>0</v>
      </c>
      <c r="D278" s="5">
        <v>56098.463199999998</v>
      </c>
      <c r="E278">
        <v>786.94129216500005</v>
      </c>
      <c r="F278">
        <v>-1972.3436280000001</v>
      </c>
      <c r="G278">
        <v>0</v>
      </c>
      <c r="H278">
        <v>-122.09936399999999</v>
      </c>
      <c r="I278">
        <v>36.678052999999998</v>
      </c>
      <c r="J278">
        <v>56180.910340000002</v>
      </c>
      <c r="K278">
        <v>153.016064</v>
      </c>
      <c r="L278">
        <v>2.2048999999999999E-2</v>
      </c>
      <c r="M278">
        <f t="shared" si="4"/>
        <v>207.66229999999632</v>
      </c>
      <c r="N278" s="5"/>
    </row>
    <row r="279" spans="1:14">
      <c r="A279">
        <v>1</v>
      </c>
      <c r="B279">
        <v>277</v>
      </c>
      <c r="C279">
        <v>0</v>
      </c>
      <c r="D279" s="5">
        <v>56297.360200000003</v>
      </c>
      <c r="E279">
        <v>413.71597795100001</v>
      </c>
      <c r="F279">
        <v>-1977.705933</v>
      </c>
      <c r="G279">
        <v>0</v>
      </c>
      <c r="H279">
        <v>-122.099197</v>
      </c>
      <c r="I279">
        <v>36.676431000000001</v>
      </c>
      <c r="J279">
        <v>56379.892679999997</v>
      </c>
      <c r="K279">
        <v>202.98242400000001</v>
      </c>
      <c r="L279">
        <v>1.4692E-2</v>
      </c>
      <c r="M279">
        <f t="shared" si="4"/>
        <v>198.89700000000448</v>
      </c>
      <c r="N279" s="5"/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960"/>
  <sheetViews>
    <sheetView topLeftCell="F51" workbookViewId="0">
      <selection activeCell="Q119" sqref="Q119"/>
    </sheetView>
  </sheetViews>
  <sheetFormatPr baseColWidth="10" defaultRowHeight="15" x14ac:dyDescent="0"/>
  <cols>
    <col min="1" max="1" width="12.5" style="5" bestFit="1" customWidth="1"/>
    <col min="2" max="2" width="16.6640625" bestFit="1" customWidth="1"/>
    <col min="3" max="3" width="16.6640625" customWidth="1"/>
    <col min="4" max="4" width="12" bestFit="1" customWidth="1"/>
    <col min="5" max="5" width="12.33203125" bestFit="1" customWidth="1"/>
    <col min="6" max="6" width="10.83203125" bestFit="1" customWidth="1"/>
    <col min="16" max="16" width="13.33203125" customWidth="1"/>
  </cols>
  <sheetData>
    <row r="1" spans="1:26">
      <c r="H1" s="20" t="s">
        <v>52</v>
      </c>
      <c r="I1" s="20"/>
      <c r="J1" s="20"/>
      <c r="K1" s="20"/>
      <c r="L1" s="20"/>
      <c r="M1" s="20"/>
      <c r="N1" s="20"/>
      <c r="O1" s="20"/>
      <c r="P1" s="20"/>
    </row>
    <row r="2" spans="1:26" ht="60">
      <c r="A2" s="4" t="s">
        <v>24</v>
      </c>
      <c r="B2" t="s">
        <v>27</v>
      </c>
      <c r="C2" t="s">
        <v>48</v>
      </c>
      <c r="D2" s="1" t="s">
        <v>19</v>
      </c>
      <c r="H2" s="4" t="s">
        <v>24</v>
      </c>
      <c r="I2" s="4" t="s">
        <v>46</v>
      </c>
      <c r="J2" s="1" t="s">
        <v>19</v>
      </c>
      <c r="K2" s="1" t="s">
        <v>53</v>
      </c>
      <c r="L2" s="1" t="s">
        <v>45</v>
      </c>
      <c r="M2" s="1" t="s">
        <v>49</v>
      </c>
      <c r="N2" s="1" t="s">
        <v>50</v>
      </c>
      <c r="O2" s="1" t="s">
        <v>51</v>
      </c>
      <c r="S2" s="4" t="s">
        <v>24</v>
      </c>
      <c r="T2" s="1" t="s">
        <v>19</v>
      </c>
      <c r="U2" s="1" t="s">
        <v>15</v>
      </c>
      <c r="V2" t="s">
        <v>41</v>
      </c>
      <c r="W2" s="1" t="s">
        <v>54</v>
      </c>
      <c r="X2" s="1" t="s">
        <v>49</v>
      </c>
      <c r="Y2" s="4" t="s">
        <v>46</v>
      </c>
      <c r="Z2" s="1" t="s">
        <v>51</v>
      </c>
    </row>
    <row r="3" spans="1:26">
      <c r="A3" s="5">
        <v>1003.2517</v>
      </c>
      <c r="B3" s="5">
        <v>446.24658189500002</v>
      </c>
      <c r="C3" s="5">
        <f>B3</f>
        <v>446.24658189500002</v>
      </c>
      <c r="D3" s="3">
        <v>-79.259511000000003</v>
      </c>
      <c r="H3" s="5">
        <v>4003.8528000000001</v>
      </c>
      <c r="J3" s="3">
        <v>-204.79905199999999</v>
      </c>
      <c r="K3" t="s">
        <v>0</v>
      </c>
      <c r="U3" t="s">
        <v>16</v>
      </c>
      <c r="V3">
        <v>0</v>
      </c>
    </row>
    <row r="4" spans="1:26">
      <c r="A4" s="5">
        <v>1182.7356</v>
      </c>
      <c r="B4" s="5">
        <v>446.56810638500002</v>
      </c>
      <c r="C4" s="5">
        <f>AVERAGE(B3:B4)</f>
        <v>446.40734414000002</v>
      </c>
      <c r="D4" s="3">
        <v>-88.695448999999996</v>
      </c>
      <c r="H4" s="5">
        <v>6654.1314000000002</v>
      </c>
      <c r="I4" s="7">
        <v>184.9</v>
      </c>
      <c r="J4" s="3">
        <v>-287.965352</v>
      </c>
      <c r="K4" t="s">
        <v>1</v>
      </c>
      <c r="L4">
        <v>12.2</v>
      </c>
      <c r="S4" s="5"/>
      <c r="T4" s="3"/>
      <c r="U4" t="s">
        <v>17</v>
      </c>
      <c r="V4">
        <v>0</v>
      </c>
    </row>
    <row r="5" spans="1:26">
      <c r="A5" s="5">
        <v>1392.4151999999999</v>
      </c>
      <c r="B5" s="5">
        <v>434.89117460400001</v>
      </c>
      <c r="C5" s="5">
        <f>AVERAGE(B3:B5)</f>
        <v>442.56862096133335</v>
      </c>
      <c r="D5" s="3">
        <v>-105.554734</v>
      </c>
      <c r="H5" s="5">
        <v>6819.1225000000004</v>
      </c>
      <c r="I5" s="7"/>
      <c r="J5" s="3">
        <v>-294.226429</v>
      </c>
      <c r="K5" t="s">
        <v>2</v>
      </c>
      <c r="S5">
        <v>6654.1314000000002</v>
      </c>
      <c r="T5">
        <v>-287.965352</v>
      </c>
      <c r="U5" t="s">
        <v>1</v>
      </c>
      <c r="V5">
        <v>0</v>
      </c>
    </row>
    <row r="6" spans="1:26">
      <c r="A6" s="5">
        <v>1603.2204999999999</v>
      </c>
      <c r="B6" s="5">
        <v>441.54028721399999</v>
      </c>
      <c r="C6" s="5">
        <f t="shared" ref="C6:C7" si="0">AVERAGE(B4:B8)</f>
        <v>362.22046728140003</v>
      </c>
      <c r="D6" s="3">
        <v>-122.003922</v>
      </c>
      <c r="H6" s="5">
        <v>6988.0236999999997</v>
      </c>
      <c r="I6" s="7"/>
      <c r="J6" s="3">
        <v>-301.16107199999999</v>
      </c>
      <c r="K6" t="s">
        <v>3</v>
      </c>
      <c r="S6" s="5"/>
      <c r="U6" t="s">
        <v>0</v>
      </c>
      <c r="V6">
        <v>0</v>
      </c>
    </row>
    <row r="7" spans="1:26">
      <c r="A7" s="5">
        <v>1785.5601999999999</v>
      </c>
      <c r="B7" s="5">
        <v>302.29744399100002</v>
      </c>
      <c r="C7" s="5">
        <f t="shared" si="0"/>
        <v>305.80713888619999</v>
      </c>
      <c r="D7" s="3">
        <v>-125.785309</v>
      </c>
      <c r="H7" s="5">
        <v>9963.2268000000004</v>
      </c>
      <c r="I7" s="7"/>
      <c r="J7" s="3">
        <v>-388.12597699999998</v>
      </c>
      <c r="K7" t="s">
        <v>4</v>
      </c>
      <c r="U7" t="s">
        <v>5</v>
      </c>
      <c r="V7">
        <v>0</v>
      </c>
    </row>
    <row r="8" spans="1:26">
      <c r="A8" s="5">
        <v>1995.2528</v>
      </c>
      <c r="B8" s="5">
        <v>185.80532421300001</v>
      </c>
      <c r="C8" s="5">
        <f>AVERAGE(B3:B8)</f>
        <v>376.224819717</v>
      </c>
      <c r="D8" s="3">
        <v>-136.97225399999999</v>
      </c>
      <c r="H8" s="5">
        <v>15406.579400000001</v>
      </c>
      <c r="I8" s="7"/>
      <c r="J8" s="3">
        <v>-522.68055600000002</v>
      </c>
      <c r="K8" t="s">
        <v>5</v>
      </c>
      <c r="S8" s="5"/>
      <c r="U8" t="s">
        <v>4</v>
      </c>
      <c r="V8">
        <v>0</v>
      </c>
    </row>
    <row r="9" spans="1:26">
      <c r="A9" s="5">
        <v>2180.0594000000001</v>
      </c>
      <c r="B9" s="5">
        <v>164.50146440899999</v>
      </c>
      <c r="C9" s="5">
        <f t="shared" ref="C9:C72" si="1">AVERAGE(B4:B9)</f>
        <v>329.26730013600002</v>
      </c>
      <c r="D9" s="3">
        <v>-146.74237199999999</v>
      </c>
      <c r="H9" s="5">
        <v>15438.1767</v>
      </c>
      <c r="I9" s="7"/>
      <c r="J9" s="3">
        <v>-523.27011400000004</v>
      </c>
      <c r="K9" t="s">
        <v>6</v>
      </c>
      <c r="L9" s="17"/>
      <c r="M9" s="17" t="s">
        <v>61</v>
      </c>
      <c r="S9" s="5"/>
      <c r="U9" t="s">
        <v>18</v>
      </c>
      <c r="V9">
        <v>0</v>
      </c>
    </row>
    <row r="10" spans="1:26">
      <c r="A10" s="5">
        <v>2408.4016000000001</v>
      </c>
      <c r="B10" s="5">
        <v>212.06432370100001</v>
      </c>
      <c r="C10" s="5">
        <f t="shared" si="1"/>
        <v>290.18333635533332</v>
      </c>
      <c r="D10" s="3">
        <v>-153.808975</v>
      </c>
      <c r="H10" s="5">
        <v>15755.110199999999</v>
      </c>
      <c r="I10" s="7">
        <v>202.57</v>
      </c>
      <c r="J10" s="3">
        <v>-531.48417199999994</v>
      </c>
      <c r="K10" t="s">
        <v>7</v>
      </c>
      <c r="L10" s="17">
        <v>5.3</v>
      </c>
      <c r="M10" s="17">
        <v>5.6</v>
      </c>
      <c r="N10" s="7" t="e">
        <f>AVERAGE(MontereyBayTopoEM300_Profile.rt!Q34:Q96)</f>
        <v>#N/A</v>
      </c>
      <c r="O10" s="7">
        <f>VLOOKUP(H10, MontereyBayTopoEM300_Profile.rt!O8:R272,3,FALSE)</f>
        <v>202.567791261</v>
      </c>
      <c r="S10">
        <v>15815.101699999999</v>
      </c>
      <c r="T10">
        <v>-531.97251400000005</v>
      </c>
      <c r="U10" t="s">
        <v>7</v>
      </c>
      <c r="V10">
        <v>0</v>
      </c>
      <c r="W10" s="17">
        <v>2.6</v>
      </c>
      <c r="X10" s="21">
        <v>3.6791045381526102</v>
      </c>
      <c r="Y10" s="3">
        <f>VLOOKUP(S10,MontereyBayTopoEM300_Profile.rt!$O$3:$Q$290,2,FALSE)</f>
        <v>-531.97251400000005</v>
      </c>
      <c r="Z10" s="3">
        <f>VLOOKUP(S10,MontereyBayTopoEM300_Profile.rt!O3:R290,3,FALSE)</f>
        <v>213.1569501180654</v>
      </c>
    </row>
    <row r="11" spans="1:26">
      <c r="A11" s="5">
        <v>2605.9585000000002</v>
      </c>
      <c r="B11" s="5">
        <v>161.32298421499999</v>
      </c>
      <c r="C11" s="5">
        <f t="shared" si="1"/>
        <v>244.58863795716661</v>
      </c>
      <c r="D11" s="3">
        <v>-160.97313500000001</v>
      </c>
      <c r="H11" s="5">
        <v>25984.622299999999</v>
      </c>
      <c r="I11" s="7">
        <v>361.32</v>
      </c>
      <c r="J11" s="3">
        <v>-835.36469199999999</v>
      </c>
      <c r="K11" t="s">
        <v>9</v>
      </c>
      <c r="L11" s="17">
        <v>8.4</v>
      </c>
      <c r="M11" s="17">
        <v>8.1</v>
      </c>
      <c r="N11" s="7">
        <f>AVERAGE(MontereyBayTopoEM300_Profile.rt!Q96:Q141)</f>
        <v>241.83138575485364</v>
      </c>
      <c r="O11" s="7">
        <f>VLOOKUP(H11, MontereyBayTopoEM300_Profile.rt!O9:R273,3,FALSE)</f>
        <v>378.32614444726642</v>
      </c>
      <c r="S11">
        <v>25984.622299999999</v>
      </c>
      <c r="T11">
        <v>-835.36469199999999</v>
      </c>
      <c r="U11" t="s">
        <v>9</v>
      </c>
      <c r="V11">
        <v>0</v>
      </c>
      <c r="W11" s="17">
        <v>3.7</v>
      </c>
      <c r="X11" s="21">
        <v>4.9850591176470589</v>
      </c>
      <c r="Y11" s="3">
        <f>VLOOKUP(S11,MontereyBayTopoEM300_Profile.rt!$O$3:$Q$290,2,FALSE)</f>
        <v>-835.36469199999999</v>
      </c>
      <c r="Z11" s="3">
        <f>VLOOKUP(S11,MontereyBayTopoEM300_Profile.rt!O4:R291,3,FALSE)</f>
        <v>378.32614444726642</v>
      </c>
    </row>
    <row r="12" spans="1:26">
      <c r="A12" s="5">
        <v>2803.7854000000002</v>
      </c>
      <c r="B12" s="5">
        <v>174.72941966100001</v>
      </c>
      <c r="C12" s="5">
        <f t="shared" si="1"/>
        <v>200.1201600316667</v>
      </c>
      <c r="D12" s="3">
        <v>-165.342816</v>
      </c>
      <c r="H12" s="5">
        <v>40029.482600000003</v>
      </c>
      <c r="I12" s="7">
        <v>542.6</v>
      </c>
      <c r="J12" s="3">
        <v>-1293.7319339999999</v>
      </c>
      <c r="K12" t="s">
        <v>8</v>
      </c>
      <c r="L12" s="17">
        <v>3.4</v>
      </c>
      <c r="M12" s="17">
        <v>6.7</v>
      </c>
      <c r="N12" s="7">
        <f>AVERAGE(MontereyBayTopoEM300_Profile.rt!Q141:Q208)</f>
        <v>333.0171654026048</v>
      </c>
      <c r="O12" s="7">
        <f>VLOOKUP(H12, MontereyBayTopoEM300_Profile.rt!O10:R274,3,FALSE)</f>
        <v>543.78874459463259</v>
      </c>
      <c r="S12">
        <v>39998.301500000001</v>
      </c>
      <c r="T12">
        <v>-1292.7025149999999</v>
      </c>
      <c r="U12" t="s">
        <v>8</v>
      </c>
      <c r="V12">
        <v>0</v>
      </c>
      <c r="W12" s="17"/>
      <c r="X12" s="21"/>
      <c r="Y12" s="3"/>
      <c r="Z12" s="3"/>
    </row>
    <row r="13" spans="1:26">
      <c r="A13" s="5">
        <v>2994.8573999999999</v>
      </c>
      <c r="B13" s="5">
        <v>93.300136755400004</v>
      </c>
      <c r="C13" s="5">
        <f t="shared" si="1"/>
        <v>165.2872754924</v>
      </c>
      <c r="D13" s="3">
        <v>-171.827393</v>
      </c>
      <c r="H13" s="5">
        <v>42798.796000000002</v>
      </c>
      <c r="I13" s="7">
        <v>604.20000000000005</v>
      </c>
      <c r="J13" s="3">
        <v>-1455.4762639999999</v>
      </c>
      <c r="K13" t="s">
        <v>10</v>
      </c>
      <c r="L13" s="17">
        <v>4.5</v>
      </c>
      <c r="M13" s="17">
        <v>2.9</v>
      </c>
      <c r="N13" s="7">
        <f>AVERAGE(MontereyBayTopoEM300_Profile.rt!Q208:Q222)</f>
        <v>482.44328567237034</v>
      </c>
      <c r="O13" s="7">
        <f>VLOOKUP(H13, MontereyBayTopoEM300_Profile.rt!O11:R275,3,FALSE)</f>
        <v>499.64901553641539</v>
      </c>
      <c r="S13">
        <v>42737.573799999998</v>
      </c>
      <c r="T13">
        <v>-1450.6211490000001</v>
      </c>
      <c r="U13" t="s">
        <v>10</v>
      </c>
      <c r="V13">
        <v>0</v>
      </c>
      <c r="W13" s="17">
        <v>4.3</v>
      </c>
      <c r="X13" s="21">
        <v>0.76090897222222131</v>
      </c>
      <c r="Y13" s="3">
        <f>VLOOKUP(S13,MontereyBayTopoEM300_Profile.rt!$O$3:$Q$290,2,FALSE)</f>
        <v>-1450.6211490000001</v>
      </c>
      <c r="Z13" s="3">
        <f>VLOOKUP(S13,MontereyBayTopoEM300_Profile.rt!O6:R293,3,FALSE)</f>
        <v>541.2352972665069</v>
      </c>
    </row>
    <row r="14" spans="1:26">
      <c r="A14" s="5">
        <v>3192.2352000000001</v>
      </c>
      <c r="B14" s="5">
        <v>96.984498255199995</v>
      </c>
      <c r="C14" s="5">
        <f t="shared" si="1"/>
        <v>150.48380449943335</v>
      </c>
      <c r="D14" s="3">
        <v>-178.899699</v>
      </c>
      <c r="H14" s="5">
        <v>51483.1201</v>
      </c>
      <c r="I14" s="7"/>
      <c r="J14" s="3">
        <v>-1832.115397</v>
      </c>
      <c r="K14" t="s">
        <v>11</v>
      </c>
      <c r="L14" s="17"/>
      <c r="M14" s="17"/>
      <c r="N14" s="7"/>
      <c r="O14" s="7"/>
      <c r="S14">
        <v>51373.744400000003</v>
      </c>
      <c r="T14">
        <v>-1832.2646480000001</v>
      </c>
      <c r="U14" t="s">
        <v>11</v>
      </c>
      <c r="V14">
        <v>0</v>
      </c>
      <c r="W14" s="17"/>
      <c r="X14" s="21"/>
      <c r="Y14" s="3"/>
      <c r="Z14" s="3"/>
    </row>
    <row r="15" spans="1:26">
      <c r="A15" s="5">
        <v>3389.0155</v>
      </c>
      <c r="B15" s="5">
        <v>88.129192909599993</v>
      </c>
      <c r="C15" s="5">
        <f t="shared" si="1"/>
        <v>137.75509258286667</v>
      </c>
      <c r="D15" s="3">
        <v>-184.60334</v>
      </c>
      <c r="H15" s="5">
        <v>51793.249600000003</v>
      </c>
      <c r="I15" s="7">
        <v>1141.0999999999999</v>
      </c>
      <c r="J15" s="3">
        <v>-1843.102484</v>
      </c>
      <c r="K15" t="s">
        <v>12</v>
      </c>
      <c r="L15" s="17">
        <v>4</v>
      </c>
      <c r="M15" s="17">
        <v>3.7</v>
      </c>
      <c r="N15" s="7">
        <f>AVERAGE(MontereyBayTopoEM300_Profile.rt!Q222:Q267)</f>
        <v>550.20840718394288</v>
      </c>
      <c r="O15" s="7">
        <f>VLOOKUP(H15, MontereyBayTopoEM300_Profile.rt!O13:R277,3,FALSE)</f>
        <v>1142.3192665642091</v>
      </c>
      <c r="S15">
        <v>51793.249600000003</v>
      </c>
      <c r="T15">
        <v>-1843.102484</v>
      </c>
      <c r="U15" t="s">
        <v>12</v>
      </c>
      <c r="V15">
        <v>0</v>
      </c>
      <c r="W15" s="17">
        <v>1.8</v>
      </c>
      <c r="X15" s="21">
        <v>0.15711805243445678</v>
      </c>
      <c r="Y15" s="3">
        <f>VLOOKUP(S15,MontereyBayTopoEM300_Profile.rt!$O$3:$Q$290,2,FALSE)</f>
        <v>-1843.102484</v>
      </c>
      <c r="Z15" s="3">
        <f>VLOOKUP(S15,MontereyBayTopoEM300_Profile.rt!O8:R293,3,FALSE)</f>
        <v>1142.3192665642091</v>
      </c>
    </row>
    <row r="16" spans="1:26">
      <c r="A16" s="5">
        <v>3584.6732999999999</v>
      </c>
      <c r="B16" s="5">
        <v>80.534121314399997</v>
      </c>
      <c r="C16" s="5">
        <f t="shared" si="1"/>
        <v>115.83339218509998</v>
      </c>
      <c r="D16" s="3">
        <v>-190.128443</v>
      </c>
      <c r="H16" s="5">
        <v>52098.674700000003</v>
      </c>
      <c r="I16" s="7">
        <v>1503.9</v>
      </c>
      <c r="J16" s="3">
        <v>-1851.1537269999999</v>
      </c>
      <c r="K16" t="s">
        <v>13</v>
      </c>
      <c r="L16" s="17">
        <v>2.8</v>
      </c>
      <c r="M16" s="17">
        <v>2.8</v>
      </c>
      <c r="N16" s="7">
        <f>AVERAGE(MontereyBayTopoEM300_Profile.rt!Q267:Q270)</f>
        <v>1337.8485715157531</v>
      </c>
      <c r="O16" s="7">
        <f>VLOOKUP(H16, MontereyBayTopoEM300_Profile.rt!O14:R278,3,FALSE)</f>
        <v>1509.1025059688027</v>
      </c>
      <c r="S16">
        <v>52190.678699999997</v>
      </c>
      <c r="T16">
        <v>-1853.875732</v>
      </c>
      <c r="U16" t="s">
        <v>13</v>
      </c>
      <c r="V16">
        <v>0</v>
      </c>
      <c r="W16" s="17">
        <v>0.9</v>
      </c>
      <c r="X16" s="21">
        <v>4.4158788888888214</v>
      </c>
      <c r="Y16" s="3">
        <f>VLOOKUP(S16,MontereyBayTopoEM300_Profile.rt!$O$3:$Q$290,2,FALSE)</f>
        <v>-1853.875732</v>
      </c>
      <c r="Z16" s="3">
        <f>VLOOKUP(S16,MontereyBayTopoEM300_Profile.rt!O9:R293,3,FALSE)</f>
        <v>1524.63</v>
      </c>
    </row>
    <row r="17" spans="1:24">
      <c r="A17" s="5">
        <v>3803.8773000000001</v>
      </c>
      <c r="B17" s="5">
        <v>93.3523822123</v>
      </c>
      <c r="C17" s="5">
        <f t="shared" si="1"/>
        <v>104.50495851798331</v>
      </c>
      <c r="D17" s="3">
        <v>-199.032984</v>
      </c>
      <c r="I17" s="7"/>
      <c r="L17" s="17"/>
      <c r="M17" s="17"/>
      <c r="W17" s="17"/>
      <c r="X17" s="17"/>
    </row>
    <row r="18" spans="1:24">
      <c r="A18" s="5">
        <v>3983.8553000000002</v>
      </c>
      <c r="B18" s="5">
        <v>135.185268861</v>
      </c>
      <c r="C18" s="5">
        <f t="shared" si="1"/>
        <v>97.914266717983352</v>
      </c>
      <c r="D18" s="3">
        <v>-204.03034500000001</v>
      </c>
    </row>
    <row r="19" spans="1:24">
      <c r="A19" s="5">
        <v>4196.2588999999998</v>
      </c>
      <c r="B19" s="5">
        <v>150.96081092899999</v>
      </c>
      <c r="C19" s="5">
        <f t="shared" si="1"/>
        <v>107.52437908025001</v>
      </c>
      <c r="D19" s="3">
        <v>-210.92446899999999</v>
      </c>
    </row>
    <row r="20" spans="1:24">
      <c r="A20" s="5">
        <v>4403.7001</v>
      </c>
      <c r="B20" s="5">
        <v>162.398784605</v>
      </c>
      <c r="C20" s="5">
        <f t="shared" si="1"/>
        <v>118.42676013854998</v>
      </c>
      <c r="D20" s="3">
        <v>-216.93920900000001</v>
      </c>
    </row>
    <row r="21" spans="1:24">
      <c r="A21" s="5">
        <v>4577.5002999999997</v>
      </c>
      <c r="B21" s="5">
        <v>148.95724461099999</v>
      </c>
      <c r="C21" s="5">
        <f t="shared" si="1"/>
        <v>128.56476875544999</v>
      </c>
      <c r="D21" s="3">
        <v>-222.72348600000001</v>
      </c>
    </row>
    <row r="22" spans="1:24">
      <c r="A22" s="5">
        <v>4773.7650999999996</v>
      </c>
      <c r="B22" s="5">
        <v>168.20452004500001</v>
      </c>
      <c r="C22" s="5">
        <f t="shared" si="1"/>
        <v>143.17650187721668</v>
      </c>
      <c r="D22" s="3">
        <v>-228.519226</v>
      </c>
    </row>
    <row r="23" spans="1:24">
      <c r="A23" s="5">
        <v>4992.5483999999997</v>
      </c>
      <c r="B23" s="5">
        <v>148.09629642300001</v>
      </c>
      <c r="C23" s="5">
        <f t="shared" si="1"/>
        <v>152.30048757899999</v>
      </c>
      <c r="D23" s="3">
        <v>-231.56917799999999</v>
      </c>
    </row>
    <row r="24" spans="1:24">
      <c r="A24" s="5">
        <v>5179.8923000000004</v>
      </c>
      <c r="B24" s="5">
        <v>160.57285122499999</v>
      </c>
      <c r="C24" s="5">
        <f t="shared" si="1"/>
        <v>156.53175130633335</v>
      </c>
      <c r="D24" s="3">
        <v>-235.64163199999999</v>
      </c>
    </row>
    <row r="25" spans="1:24">
      <c r="A25" s="5">
        <v>5395.1954999999998</v>
      </c>
      <c r="B25" s="5">
        <v>213.82748960800001</v>
      </c>
      <c r="C25" s="5">
        <f t="shared" si="1"/>
        <v>167.00953108616667</v>
      </c>
      <c r="D25" s="3">
        <v>-243.777771</v>
      </c>
    </row>
    <row r="26" spans="1:24">
      <c r="A26" s="5">
        <v>5587.6877000000004</v>
      </c>
      <c r="B26" s="5">
        <v>285.64926747099997</v>
      </c>
      <c r="C26" s="5">
        <f t="shared" si="1"/>
        <v>187.5512782305</v>
      </c>
      <c r="D26" s="3">
        <v>-249.78141299999999</v>
      </c>
    </row>
    <row r="27" spans="1:24">
      <c r="A27" s="5">
        <v>5791.0150999999996</v>
      </c>
      <c r="B27" s="5">
        <v>307.80009438500002</v>
      </c>
      <c r="C27" s="5">
        <f t="shared" si="1"/>
        <v>214.02508652616666</v>
      </c>
      <c r="D27" s="3">
        <v>-256.160055</v>
      </c>
    </row>
    <row r="28" spans="1:24">
      <c r="A28" s="5">
        <v>5986.2844999999998</v>
      </c>
      <c r="B28" s="5">
        <v>225.47695478899999</v>
      </c>
      <c r="C28" s="5">
        <f t="shared" si="1"/>
        <v>223.57049231683334</v>
      </c>
      <c r="D28" s="3">
        <v>-263.70344499999999</v>
      </c>
    </row>
    <row r="29" spans="1:24">
      <c r="A29" s="5">
        <v>6177.2434000000003</v>
      </c>
      <c r="B29" s="5">
        <v>156.11455940299999</v>
      </c>
      <c r="C29" s="5">
        <f t="shared" si="1"/>
        <v>224.90686948016665</v>
      </c>
      <c r="D29" s="3">
        <v>-270.70045499999998</v>
      </c>
    </row>
    <row r="30" spans="1:24">
      <c r="A30" s="5">
        <v>6392.1148999999996</v>
      </c>
      <c r="B30" s="5">
        <v>186.346921439</v>
      </c>
      <c r="C30" s="5">
        <f t="shared" si="1"/>
        <v>229.20254784916665</v>
      </c>
      <c r="D30" s="3">
        <v>-280.37715300000002</v>
      </c>
    </row>
    <row r="31" spans="1:24">
      <c r="A31" s="5">
        <v>6580.0963000000002</v>
      </c>
      <c r="B31" s="5">
        <v>184.90514541100001</v>
      </c>
      <c r="C31" s="5">
        <f t="shared" si="1"/>
        <v>224.38215714966665</v>
      </c>
      <c r="D31" s="3">
        <v>-285.63192199999997</v>
      </c>
    </row>
    <row r="32" spans="1:24">
      <c r="A32" s="5">
        <v>6779.4155000000001</v>
      </c>
      <c r="B32" s="5">
        <v>198.99011171399999</v>
      </c>
      <c r="C32" s="5">
        <f t="shared" si="1"/>
        <v>209.93896452349998</v>
      </c>
      <c r="D32" s="3">
        <v>-292.18118299999998</v>
      </c>
    </row>
    <row r="33" spans="1:4">
      <c r="A33" s="5">
        <v>6988.0236999999997</v>
      </c>
      <c r="B33" s="5">
        <v>196.70454013599999</v>
      </c>
      <c r="C33" s="5">
        <f t="shared" si="1"/>
        <v>191.42303881533334</v>
      </c>
      <c r="D33" s="3">
        <v>-301.16107199999999</v>
      </c>
    </row>
    <row r="34" spans="1:4">
      <c r="A34" s="5">
        <v>7198.7704000000003</v>
      </c>
      <c r="B34" s="5">
        <v>157.71686686499999</v>
      </c>
      <c r="C34" s="5">
        <f t="shared" si="1"/>
        <v>180.12969082800001</v>
      </c>
      <c r="D34" s="3">
        <v>-308.62229400000001</v>
      </c>
    </row>
    <row r="35" spans="1:4">
      <c r="A35" s="5">
        <v>7370.8554000000004</v>
      </c>
      <c r="B35" s="5">
        <v>158.132188848</v>
      </c>
      <c r="C35" s="5">
        <f t="shared" si="1"/>
        <v>180.46596240216664</v>
      </c>
      <c r="D35" s="3">
        <v>-313.54032899999999</v>
      </c>
    </row>
    <row r="36" spans="1:4">
      <c r="A36" s="5">
        <v>7585.4735000000001</v>
      </c>
      <c r="B36" s="5">
        <v>180.61496658900001</v>
      </c>
      <c r="C36" s="5">
        <f t="shared" si="1"/>
        <v>179.51063659383331</v>
      </c>
      <c r="D36" s="3">
        <v>-319.29173100000003</v>
      </c>
    </row>
    <row r="37" spans="1:4">
      <c r="A37" s="5">
        <v>7783.0268999999998</v>
      </c>
      <c r="B37" s="5">
        <v>157.00721519300001</v>
      </c>
      <c r="C37" s="5">
        <f t="shared" si="1"/>
        <v>174.86098155750003</v>
      </c>
      <c r="D37" s="3">
        <v>-325.04597200000001</v>
      </c>
    </row>
    <row r="38" spans="1:4">
      <c r="A38" s="5">
        <v>7992.7264999999998</v>
      </c>
      <c r="B38" s="5">
        <v>182.76122015499999</v>
      </c>
      <c r="C38" s="5">
        <f t="shared" si="1"/>
        <v>172.15616629766666</v>
      </c>
      <c r="D38" s="3">
        <v>-331.06900999999999</v>
      </c>
    </row>
    <row r="39" spans="1:4">
      <c r="A39" s="5">
        <v>8178.9648999999999</v>
      </c>
      <c r="B39" s="5">
        <v>214.33254374699999</v>
      </c>
      <c r="C39" s="5">
        <f t="shared" si="1"/>
        <v>175.09416689950001</v>
      </c>
      <c r="D39" s="3">
        <v>-336.32757099999998</v>
      </c>
    </row>
    <row r="40" spans="1:4">
      <c r="A40" s="5">
        <v>8370.5902000000006</v>
      </c>
      <c r="B40" s="5">
        <v>216.764836847</v>
      </c>
      <c r="C40" s="5">
        <f t="shared" si="1"/>
        <v>184.93549522983335</v>
      </c>
      <c r="D40" s="3">
        <v>-344.15039100000001</v>
      </c>
    </row>
    <row r="41" spans="1:4">
      <c r="A41" s="5">
        <v>8594.6754000000001</v>
      </c>
      <c r="B41" s="5">
        <v>250.19458587700001</v>
      </c>
      <c r="C41" s="5">
        <f t="shared" si="1"/>
        <v>200.27922806799998</v>
      </c>
      <c r="D41" s="3">
        <v>-349.52368200000001</v>
      </c>
    </row>
    <row r="42" spans="1:4">
      <c r="A42" s="5">
        <v>8788.3570999999993</v>
      </c>
      <c r="B42" s="5">
        <v>201.20034741800001</v>
      </c>
      <c r="C42" s="5">
        <f t="shared" si="1"/>
        <v>203.71012487283335</v>
      </c>
      <c r="D42" s="3">
        <v>-355.07763699999998</v>
      </c>
    </row>
    <row r="43" spans="1:4">
      <c r="A43" s="5">
        <v>8978.6358999999993</v>
      </c>
      <c r="B43" s="5">
        <v>220.52374193599999</v>
      </c>
      <c r="C43" s="5">
        <f t="shared" si="1"/>
        <v>214.29621266333334</v>
      </c>
      <c r="D43" s="3">
        <v>-359.91407800000002</v>
      </c>
    </row>
    <row r="44" spans="1:4">
      <c r="A44" s="5">
        <v>9188.4267</v>
      </c>
      <c r="B44" s="5">
        <v>356.43001726099999</v>
      </c>
      <c r="C44" s="5">
        <f t="shared" si="1"/>
        <v>243.241012181</v>
      </c>
      <c r="D44" s="3">
        <v>-366.69649299999998</v>
      </c>
    </row>
    <row r="45" spans="1:4">
      <c r="A45" s="5">
        <v>9408.2918000000009</v>
      </c>
      <c r="B45" s="5">
        <v>410.02192104699998</v>
      </c>
      <c r="C45" s="5">
        <f t="shared" si="1"/>
        <v>275.85590839766661</v>
      </c>
      <c r="D45" s="3">
        <v>-373.16287199999999</v>
      </c>
    </row>
    <row r="46" spans="1:4">
      <c r="A46" s="5">
        <v>9582.9218999999994</v>
      </c>
      <c r="B46" s="5">
        <v>398.92560085899999</v>
      </c>
      <c r="C46" s="5">
        <f t="shared" si="1"/>
        <v>306.21603573299996</v>
      </c>
      <c r="D46" s="3">
        <v>-377.70138500000002</v>
      </c>
    </row>
    <row r="47" spans="1:4">
      <c r="A47" s="5">
        <v>9779.5616000000009</v>
      </c>
      <c r="B47" s="5">
        <v>421.61874659400002</v>
      </c>
      <c r="C47" s="5">
        <f t="shared" si="1"/>
        <v>334.78672918583334</v>
      </c>
      <c r="D47" s="3">
        <v>-382.18745899999999</v>
      </c>
    </row>
    <row r="48" spans="1:4">
      <c r="A48" s="5">
        <v>9983.2942000000003</v>
      </c>
      <c r="B48" s="5">
        <v>336.05365692300001</v>
      </c>
      <c r="C48" s="5">
        <f t="shared" si="1"/>
        <v>357.26228076999996</v>
      </c>
      <c r="D48" s="3">
        <v>-388.85561300000001</v>
      </c>
    </row>
    <row r="49" spans="1:4">
      <c r="A49" s="5">
        <v>10171.498100000001</v>
      </c>
      <c r="B49" s="5">
        <v>328.72476614700003</v>
      </c>
      <c r="C49" s="5">
        <f t="shared" si="1"/>
        <v>375.29578480516665</v>
      </c>
      <c r="D49" s="3">
        <v>-395.55002300000001</v>
      </c>
    </row>
    <row r="50" spans="1:4">
      <c r="A50" s="5">
        <v>10378.832899999999</v>
      </c>
      <c r="B50" s="5">
        <v>236.576783807</v>
      </c>
      <c r="C50" s="5">
        <f t="shared" si="1"/>
        <v>355.32024589616668</v>
      </c>
      <c r="D50" s="3">
        <v>-399.69457999999997</v>
      </c>
    </row>
    <row r="51" spans="1:4">
      <c r="A51" s="5">
        <v>10584.3053</v>
      </c>
      <c r="B51" s="5">
        <v>196.95848915400001</v>
      </c>
      <c r="C51" s="5">
        <f t="shared" si="1"/>
        <v>319.80967391400003</v>
      </c>
      <c r="D51" s="3">
        <v>-404.42793799999998</v>
      </c>
    </row>
    <row r="52" spans="1:4">
      <c r="A52" s="5">
        <v>10788.4679</v>
      </c>
      <c r="B52" s="5">
        <v>195.91484591899999</v>
      </c>
      <c r="C52" s="5">
        <f t="shared" si="1"/>
        <v>285.9745480906667</v>
      </c>
      <c r="D52" s="3">
        <v>-407.97131300000001</v>
      </c>
    </row>
    <row r="53" spans="1:4">
      <c r="A53" s="5">
        <v>10987.114600000001</v>
      </c>
      <c r="B53" s="5">
        <v>151.61400289599999</v>
      </c>
      <c r="C53" s="5">
        <f t="shared" si="1"/>
        <v>240.97375747433338</v>
      </c>
      <c r="D53" s="3">
        <v>-412.54093399999999</v>
      </c>
    </row>
    <row r="54" spans="1:4">
      <c r="A54" s="5">
        <v>11184.3015</v>
      </c>
      <c r="B54" s="5">
        <v>187.673912258</v>
      </c>
      <c r="C54" s="5">
        <f t="shared" si="1"/>
        <v>216.24380003016665</v>
      </c>
      <c r="D54" s="3">
        <v>-419.63894699999997</v>
      </c>
    </row>
    <row r="55" spans="1:4">
      <c r="A55" s="5">
        <v>11369.134</v>
      </c>
      <c r="B55" s="5">
        <v>284.33435260599998</v>
      </c>
      <c r="C55" s="5">
        <f t="shared" si="1"/>
        <v>208.8453977733333</v>
      </c>
      <c r="D55" s="3">
        <v>-425.89152999999999</v>
      </c>
    </row>
    <row r="56" spans="1:4">
      <c r="A56" s="5">
        <v>11579.1258</v>
      </c>
      <c r="B56" s="5">
        <v>289.04480796899998</v>
      </c>
      <c r="C56" s="5">
        <f t="shared" si="1"/>
        <v>217.59006846700001</v>
      </c>
      <c r="D56" s="3">
        <v>-430.61408999999998</v>
      </c>
    </row>
    <row r="57" spans="1:4">
      <c r="A57" s="5">
        <v>11774.788</v>
      </c>
      <c r="B57" s="5">
        <v>132.96627953699999</v>
      </c>
      <c r="C57" s="5">
        <f t="shared" si="1"/>
        <v>206.92470019749999</v>
      </c>
      <c r="D57" s="3">
        <v>-431.38961799999998</v>
      </c>
    </row>
    <row r="58" spans="1:4">
      <c r="A58" s="5">
        <v>11981.727199999999</v>
      </c>
      <c r="B58" s="5">
        <v>140.50342453499999</v>
      </c>
      <c r="C58" s="5">
        <f t="shared" si="1"/>
        <v>197.68946330016664</v>
      </c>
      <c r="D58" s="3">
        <v>-437.35253899999998</v>
      </c>
    </row>
    <row r="59" spans="1:4">
      <c r="A59" s="5">
        <v>12173.4519</v>
      </c>
      <c r="B59" s="5">
        <v>153.82332084199999</v>
      </c>
      <c r="C59" s="5">
        <f t="shared" si="1"/>
        <v>198.05768295783332</v>
      </c>
      <c r="D59" s="3">
        <v>-441.370361</v>
      </c>
    </row>
    <row r="60" spans="1:4">
      <c r="A60" s="5">
        <v>12367.9138</v>
      </c>
      <c r="B60" s="5">
        <v>228.470289624</v>
      </c>
      <c r="C60" s="5">
        <f t="shared" si="1"/>
        <v>204.8570791855</v>
      </c>
      <c r="D60" s="3">
        <v>-445.94632000000001</v>
      </c>
    </row>
    <row r="61" spans="1:4">
      <c r="A61" s="5">
        <v>12566.331</v>
      </c>
      <c r="B61" s="5">
        <v>383.40875388500001</v>
      </c>
      <c r="C61" s="5">
        <f t="shared" si="1"/>
        <v>221.36947939866664</v>
      </c>
      <c r="D61" s="3">
        <v>-449.561172</v>
      </c>
    </row>
    <row r="62" spans="1:4">
      <c r="A62" s="5">
        <v>12773.668</v>
      </c>
      <c r="B62" s="5">
        <v>504.90469889799999</v>
      </c>
      <c r="C62" s="5">
        <f t="shared" si="1"/>
        <v>257.3461278868333</v>
      </c>
      <c r="D62" s="3">
        <v>-454.96814000000001</v>
      </c>
    </row>
    <row r="63" spans="1:4">
      <c r="A63" s="5">
        <v>12969.259400000001</v>
      </c>
      <c r="B63" s="5">
        <v>466.49615368000002</v>
      </c>
      <c r="C63" s="5">
        <f t="shared" si="1"/>
        <v>312.93444024399997</v>
      </c>
      <c r="D63" s="3">
        <v>-458.93884300000002</v>
      </c>
    </row>
    <row r="64" spans="1:4">
      <c r="A64" s="5">
        <v>13185.3038</v>
      </c>
      <c r="B64" s="5">
        <v>347.69360893300001</v>
      </c>
      <c r="C64" s="5">
        <f t="shared" si="1"/>
        <v>347.46613764366674</v>
      </c>
      <c r="D64" s="3">
        <v>-466.467489</v>
      </c>
    </row>
    <row r="65" spans="1:4">
      <c r="A65" s="5">
        <v>13370.180700000001</v>
      </c>
      <c r="B65" s="5">
        <v>243.02026713999999</v>
      </c>
      <c r="C65" s="5">
        <f t="shared" si="1"/>
        <v>362.33229535999999</v>
      </c>
      <c r="D65" s="3">
        <v>-472.683695</v>
      </c>
    </row>
    <row r="66" spans="1:4">
      <c r="A66" s="5">
        <v>13590.4457</v>
      </c>
      <c r="B66" s="5">
        <v>237.28874048200001</v>
      </c>
      <c r="C66" s="5">
        <f t="shared" si="1"/>
        <v>363.80203716966662</v>
      </c>
      <c r="D66" s="3">
        <v>-477.46423299999998</v>
      </c>
    </row>
    <row r="67" spans="1:4">
      <c r="A67" s="5">
        <v>13781.9998</v>
      </c>
      <c r="B67" s="5">
        <v>148.80750376399999</v>
      </c>
      <c r="C67" s="5">
        <f t="shared" si="1"/>
        <v>324.70182881616665</v>
      </c>
      <c r="D67" s="3">
        <v>-482.73734999999999</v>
      </c>
    </row>
    <row r="68" spans="1:4">
      <c r="A68" s="5">
        <v>13964.663200000001</v>
      </c>
      <c r="B68" s="5">
        <v>101.04366209600001</v>
      </c>
      <c r="C68" s="5">
        <f t="shared" si="1"/>
        <v>257.39165601583335</v>
      </c>
      <c r="D68" s="3">
        <v>-487.60409900000002</v>
      </c>
    </row>
    <row r="69" spans="1:4">
      <c r="A69" s="5">
        <v>14185.410400000001</v>
      </c>
      <c r="B69" s="5">
        <v>136.40624381999999</v>
      </c>
      <c r="C69" s="5">
        <f t="shared" si="1"/>
        <v>202.37667103916661</v>
      </c>
      <c r="D69" s="3">
        <v>-489.59225500000002</v>
      </c>
    </row>
    <row r="70" spans="1:4">
      <c r="A70" s="5">
        <v>14368.6122</v>
      </c>
      <c r="B70" s="5">
        <v>180.84580344099999</v>
      </c>
      <c r="C70" s="5">
        <f t="shared" si="1"/>
        <v>174.56870345716666</v>
      </c>
      <c r="D70" s="3">
        <v>-493.27791300000001</v>
      </c>
    </row>
    <row r="71" spans="1:4">
      <c r="A71" s="5">
        <v>14778.409799999999</v>
      </c>
      <c r="B71" s="5">
        <v>206.46543749200001</v>
      </c>
      <c r="C71" s="5">
        <f t="shared" si="1"/>
        <v>168.47623184916668</v>
      </c>
      <c r="D71" s="3">
        <v>-505.68365499999999</v>
      </c>
    </row>
    <row r="72" spans="1:4">
      <c r="A72" s="5">
        <v>14957.6139</v>
      </c>
      <c r="B72" s="5">
        <v>184.61371700000001</v>
      </c>
      <c r="C72" s="5">
        <f t="shared" si="1"/>
        <v>159.69706126883332</v>
      </c>
      <c r="D72" s="3">
        <v>-509.92526199999998</v>
      </c>
    </row>
    <row r="73" spans="1:4">
      <c r="A73" s="5">
        <v>15169.814700000001</v>
      </c>
      <c r="B73" s="5">
        <v>270.91641197400003</v>
      </c>
      <c r="C73" s="5">
        <f t="shared" ref="C73:C136" si="2">AVERAGE(B68:B73)</f>
        <v>180.04854597049999</v>
      </c>
      <c r="D73" s="3">
        <v>-516.15047200000004</v>
      </c>
    </row>
    <row r="74" spans="1:4">
      <c r="A74" s="5">
        <v>15374.982099999999</v>
      </c>
      <c r="B74" s="5">
        <v>274.86674923599998</v>
      </c>
      <c r="C74" s="5">
        <f t="shared" si="2"/>
        <v>209.01906049383334</v>
      </c>
      <c r="D74" s="3">
        <v>-522.091003</v>
      </c>
    </row>
    <row r="75" spans="1:4">
      <c r="A75" s="5">
        <v>15574.828600000001</v>
      </c>
      <c r="B75" s="5">
        <v>155.08807265900001</v>
      </c>
      <c r="C75" s="5">
        <f t="shared" si="2"/>
        <v>212.13269863366671</v>
      </c>
      <c r="D75" s="3">
        <v>-527.54269399999998</v>
      </c>
    </row>
    <row r="76" spans="1:4">
      <c r="A76" s="5">
        <v>15755.110199999999</v>
      </c>
      <c r="B76" s="5">
        <v>202.567791261</v>
      </c>
      <c r="C76" s="5">
        <f t="shared" si="2"/>
        <v>215.75302993700004</v>
      </c>
      <c r="D76" s="3">
        <v>-531.48417199999994</v>
      </c>
    </row>
    <row r="77" spans="1:4">
      <c r="A77" s="5">
        <v>15965.326499999999</v>
      </c>
      <c r="B77" s="5">
        <v>239.673277789</v>
      </c>
      <c r="C77" s="5">
        <f t="shared" si="2"/>
        <v>221.28766998649999</v>
      </c>
      <c r="D77" s="3">
        <v>-534.10617100000002</v>
      </c>
    </row>
    <row r="78" spans="1:4">
      <c r="A78" s="5">
        <v>16371.977699999999</v>
      </c>
      <c r="B78" s="5">
        <v>191.85436838499999</v>
      </c>
      <c r="C78" s="5">
        <f t="shared" si="2"/>
        <v>222.49444521733335</v>
      </c>
      <c r="D78" s="3">
        <v>-548.64514199999996</v>
      </c>
    </row>
    <row r="79" spans="1:4">
      <c r="A79" s="5">
        <v>16563.913499999999</v>
      </c>
      <c r="B79" s="5">
        <v>333.86087146300002</v>
      </c>
      <c r="C79" s="5">
        <f t="shared" si="2"/>
        <v>232.98518846549999</v>
      </c>
      <c r="D79" s="3">
        <v>-551.79800399999999</v>
      </c>
    </row>
    <row r="80" spans="1:4">
      <c r="A80" s="5">
        <v>16776.3007</v>
      </c>
      <c r="B80" s="5">
        <v>292.46660265000003</v>
      </c>
      <c r="C80" s="5">
        <f t="shared" si="2"/>
        <v>235.91849736783334</v>
      </c>
      <c r="D80" s="3">
        <v>-557.49668399999996</v>
      </c>
    </row>
    <row r="81" spans="1:4">
      <c r="A81" s="5">
        <v>16960.1495</v>
      </c>
      <c r="B81" s="5">
        <v>225.85780094399999</v>
      </c>
      <c r="C81" s="5">
        <f t="shared" si="2"/>
        <v>247.71345208199998</v>
      </c>
      <c r="D81" s="3">
        <v>-560.81136100000003</v>
      </c>
    </row>
    <row r="82" spans="1:4">
      <c r="A82" s="5">
        <v>17169.422299999998</v>
      </c>
      <c r="B82" s="5">
        <v>175.22218028</v>
      </c>
      <c r="C82" s="5">
        <f t="shared" si="2"/>
        <v>243.1558502518333</v>
      </c>
      <c r="D82" s="3">
        <v>-568.11141499999997</v>
      </c>
    </row>
    <row r="83" spans="1:4">
      <c r="A83" s="5">
        <v>17382.120299999999</v>
      </c>
      <c r="B83" s="5">
        <v>204.298298037</v>
      </c>
      <c r="C83" s="5">
        <f t="shared" si="2"/>
        <v>237.26002029316666</v>
      </c>
      <c r="D83" s="3">
        <v>-575.12408400000004</v>
      </c>
    </row>
    <row r="84" spans="1:4">
      <c r="A84" s="5">
        <v>17558.324199999999</v>
      </c>
      <c r="B84" s="5">
        <v>149.375745986</v>
      </c>
      <c r="C84" s="5">
        <f t="shared" si="2"/>
        <v>230.18024989333335</v>
      </c>
      <c r="D84" s="3">
        <v>-580.08224499999994</v>
      </c>
    </row>
    <row r="85" spans="1:4">
      <c r="A85" s="5">
        <v>17782.5461</v>
      </c>
      <c r="B85" s="5">
        <v>137.61794109799999</v>
      </c>
      <c r="C85" s="5">
        <f t="shared" si="2"/>
        <v>197.47309483250001</v>
      </c>
      <c r="D85" s="3">
        <v>-586.567139</v>
      </c>
    </row>
    <row r="86" spans="1:4">
      <c r="A86" s="5">
        <v>17952.7752</v>
      </c>
      <c r="B86" s="5">
        <v>117.891327777</v>
      </c>
      <c r="C86" s="5">
        <f t="shared" si="2"/>
        <v>168.37721568699999</v>
      </c>
      <c r="D86" s="3">
        <v>-593.07369000000006</v>
      </c>
    </row>
    <row r="87" spans="1:4">
      <c r="A87" s="5">
        <v>18162.734499999999</v>
      </c>
      <c r="B87" s="5">
        <v>166.181567387</v>
      </c>
      <c r="C87" s="5">
        <f t="shared" si="2"/>
        <v>158.43117676083332</v>
      </c>
      <c r="D87" s="3">
        <v>-597.22570800000005</v>
      </c>
    </row>
    <row r="88" spans="1:4">
      <c r="A88" s="5">
        <v>18363.8485</v>
      </c>
      <c r="B88" s="5">
        <v>200.42384628900001</v>
      </c>
      <c r="C88" s="5">
        <f t="shared" si="2"/>
        <v>162.631454429</v>
      </c>
      <c r="D88" s="3">
        <v>-603.81616199999996</v>
      </c>
    </row>
    <row r="89" spans="1:4">
      <c r="A89" s="5">
        <v>18558.913400000001</v>
      </c>
      <c r="B89" s="5">
        <v>183.119275028</v>
      </c>
      <c r="C89" s="5">
        <f t="shared" si="2"/>
        <v>159.10161726083334</v>
      </c>
      <c r="D89" s="3">
        <v>-608.88418000000001</v>
      </c>
    </row>
    <row r="90" spans="1:4">
      <c r="A90" s="5">
        <v>18750.800800000001</v>
      </c>
      <c r="B90" s="5">
        <v>157.71092863499999</v>
      </c>
      <c r="C90" s="5">
        <f t="shared" si="2"/>
        <v>160.49081436899999</v>
      </c>
      <c r="D90" s="3">
        <v>-615.01945000000001</v>
      </c>
    </row>
    <row r="91" spans="1:4">
      <c r="A91" s="5">
        <v>18967.726299999998</v>
      </c>
      <c r="B91" s="5">
        <v>155.779160612</v>
      </c>
      <c r="C91" s="5">
        <f t="shared" si="2"/>
        <v>163.51768428800003</v>
      </c>
      <c r="D91" s="3">
        <v>-621.07061799999997</v>
      </c>
    </row>
    <row r="92" spans="1:4">
      <c r="A92" s="5">
        <v>19173.124400000001</v>
      </c>
      <c r="B92" s="5">
        <v>191.58842380999999</v>
      </c>
      <c r="C92" s="5">
        <f t="shared" si="2"/>
        <v>175.80053362683336</v>
      </c>
      <c r="D92" s="3">
        <v>-625.37196200000005</v>
      </c>
    </row>
    <row r="93" spans="1:4">
      <c r="A93" s="5">
        <v>19353.649799999999</v>
      </c>
      <c r="B93" s="5">
        <v>232.05585892799999</v>
      </c>
      <c r="C93" s="5">
        <f t="shared" si="2"/>
        <v>186.77958221699998</v>
      </c>
      <c r="D93" s="3">
        <v>-632.97827099999995</v>
      </c>
    </row>
    <row r="94" spans="1:4">
      <c r="A94" s="5">
        <v>19561.615699999998</v>
      </c>
      <c r="B94" s="5">
        <v>219.76103164700001</v>
      </c>
      <c r="C94" s="5">
        <f t="shared" si="2"/>
        <v>190.00244644333335</v>
      </c>
      <c r="D94" s="3">
        <v>-640.11166400000002</v>
      </c>
    </row>
    <row r="95" spans="1:4">
      <c r="A95" s="5">
        <v>19757.0337</v>
      </c>
      <c r="B95" s="5">
        <v>229.56390345700001</v>
      </c>
      <c r="C95" s="5">
        <f t="shared" si="2"/>
        <v>197.74321784816667</v>
      </c>
      <c r="D95" s="3">
        <v>-646.94637</v>
      </c>
    </row>
    <row r="96" spans="1:4">
      <c r="A96" s="5">
        <v>19955.605899999999</v>
      </c>
      <c r="B96" s="5">
        <v>232.93409159000001</v>
      </c>
      <c r="C96" s="5">
        <f t="shared" si="2"/>
        <v>210.28041167399999</v>
      </c>
      <c r="D96" s="3">
        <v>-654.30851199999995</v>
      </c>
    </row>
    <row r="97" spans="1:4">
      <c r="A97" s="5">
        <v>20156.061000000002</v>
      </c>
      <c r="B97" s="5">
        <v>208.25629650100001</v>
      </c>
      <c r="C97" s="5">
        <f t="shared" si="2"/>
        <v>219.02660098883334</v>
      </c>
      <c r="D97" s="3">
        <v>-659.99361699999997</v>
      </c>
    </row>
    <row r="98" spans="1:4">
      <c r="A98" s="5">
        <v>20356.855299999999</v>
      </c>
      <c r="B98" s="5">
        <v>158.69730896199999</v>
      </c>
      <c r="C98" s="5">
        <f t="shared" si="2"/>
        <v>213.54474851416668</v>
      </c>
      <c r="D98" s="3">
        <v>-666.64800200000002</v>
      </c>
    </row>
    <row r="99" spans="1:4">
      <c r="A99" s="5">
        <v>20560.728500000001</v>
      </c>
      <c r="B99" s="5">
        <v>222.50177574</v>
      </c>
      <c r="C99" s="5">
        <f t="shared" si="2"/>
        <v>211.95240131616671</v>
      </c>
      <c r="D99" s="3">
        <v>-673.18798800000002</v>
      </c>
    </row>
    <row r="100" spans="1:4">
      <c r="A100" s="5">
        <v>20753.220099999999</v>
      </c>
      <c r="B100" s="5">
        <v>434.28443119000002</v>
      </c>
      <c r="C100" s="5">
        <f t="shared" si="2"/>
        <v>247.70630124000002</v>
      </c>
      <c r="D100" s="3">
        <v>-677.94824200000005</v>
      </c>
    </row>
    <row r="101" spans="1:4">
      <c r="A101" s="5">
        <v>20964.0916</v>
      </c>
      <c r="B101" s="5">
        <v>223.69226692199999</v>
      </c>
      <c r="C101" s="5">
        <f t="shared" si="2"/>
        <v>246.72769515083334</v>
      </c>
      <c r="D101" s="3">
        <v>-687.89355499999999</v>
      </c>
    </row>
    <row r="102" spans="1:4">
      <c r="A102" s="5">
        <v>21156.207200000001</v>
      </c>
      <c r="B102" s="5">
        <v>213.09965513899999</v>
      </c>
      <c r="C102" s="5">
        <f t="shared" si="2"/>
        <v>243.42195574233332</v>
      </c>
      <c r="D102" s="3">
        <v>-690.70062299999995</v>
      </c>
    </row>
    <row r="103" spans="1:4">
      <c r="A103" s="5">
        <v>21378.312999999998</v>
      </c>
      <c r="B103" s="5">
        <v>360.636709951</v>
      </c>
      <c r="C103" s="5">
        <f t="shared" si="2"/>
        <v>268.81869131733339</v>
      </c>
      <c r="D103" s="3">
        <v>-694.35199</v>
      </c>
    </row>
    <row r="104" spans="1:4">
      <c r="A104" s="5">
        <v>21561.530999999999</v>
      </c>
      <c r="B104" s="5">
        <v>311.62628650699997</v>
      </c>
      <c r="C104" s="5">
        <f t="shared" si="2"/>
        <v>294.30685424150005</v>
      </c>
      <c r="D104" s="3">
        <v>-698.73372400000005</v>
      </c>
    </row>
    <row r="105" spans="1:4">
      <c r="A105" s="5">
        <v>21767.605200000002</v>
      </c>
      <c r="B105" s="5">
        <v>363.708118254</v>
      </c>
      <c r="C105" s="5">
        <f t="shared" si="2"/>
        <v>317.84124466050002</v>
      </c>
      <c r="D105" s="3">
        <v>-703.39038100000005</v>
      </c>
    </row>
    <row r="106" spans="1:4">
      <c r="A106" s="5">
        <v>21963.914400000001</v>
      </c>
      <c r="B106" s="5">
        <v>378.80120936399999</v>
      </c>
      <c r="C106" s="5">
        <f t="shared" si="2"/>
        <v>308.59404102283332</v>
      </c>
      <c r="D106" s="3">
        <v>-715.39301399999999</v>
      </c>
    </row>
    <row r="107" spans="1:4">
      <c r="A107" s="5">
        <v>22153.514200000001</v>
      </c>
      <c r="B107" s="5">
        <v>292.029313027</v>
      </c>
      <c r="C107" s="5">
        <f t="shared" si="2"/>
        <v>319.98354870700001</v>
      </c>
      <c r="D107" s="3">
        <v>-723.34155299999998</v>
      </c>
    </row>
    <row r="108" spans="1:4">
      <c r="A108" s="5">
        <v>22362.370900000002</v>
      </c>
      <c r="B108" s="5">
        <v>260.945423758</v>
      </c>
      <c r="C108" s="5">
        <f t="shared" si="2"/>
        <v>327.95784347683332</v>
      </c>
      <c r="D108" s="3">
        <v>-728.96215800000004</v>
      </c>
    </row>
    <row r="109" spans="1:4">
      <c r="A109" s="5">
        <v>22547.7363</v>
      </c>
      <c r="B109" s="5">
        <v>264.914421189</v>
      </c>
      <c r="C109" s="5">
        <f t="shared" si="2"/>
        <v>312.00412868316664</v>
      </c>
      <c r="D109" s="3">
        <v>-734.95059800000001</v>
      </c>
    </row>
    <row r="110" spans="1:4">
      <c r="A110" s="5">
        <v>22759.921200000001</v>
      </c>
      <c r="B110" s="5">
        <v>208.35396676799999</v>
      </c>
      <c r="C110" s="5">
        <f t="shared" si="2"/>
        <v>294.79207539333333</v>
      </c>
      <c r="D110" s="3">
        <v>-741.45454900000004</v>
      </c>
    </row>
    <row r="111" spans="1:4">
      <c r="A111" s="5">
        <v>22941.193599999999</v>
      </c>
      <c r="B111" s="5">
        <v>196.98800570500001</v>
      </c>
      <c r="C111" s="5">
        <f t="shared" si="2"/>
        <v>267.00538996849997</v>
      </c>
      <c r="D111" s="3">
        <v>-746.93760199999997</v>
      </c>
    </row>
    <row r="112" spans="1:4">
      <c r="A112" s="5">
        <v>23150.735000000001</v>
      </c>
      <c r="B112" s="5">
        <v>199.861987774</v>
      </c>
      <c r="C112" s="5">
        <f t="shared" si="2"/>
        <v>237.18218637016665</v>
      </c>
      <c r="D112" s="3">
        <v>-753.38349800000003</v>
      </c>
    </row>
    <row r="113" spans="1:4">
      <c r="A113" s="5">
        <v>23362.0975</v>
      </c>
      <c r="B113" s="5">
        <v>273.964991548</v>
      </c>
      <c r="C113" s="5">
        <f t="shared" si="2"/>
        <v>234.17146612366665</v>
      </c>
      <c r="D113" s="3">
        <v>-757.52166699999998</v>
      </c>
    </row>
    <row r="114" spans="1:4">
      <c r="A114" s="5">
        <v>23548.361000000001</v>
      </c>
      <c r="B114" s="5">
        <v>286.41783762599999</v>
      </c>
      <c r="C114" s="5">
        <f t="shared" si="2"/>
        <v>238.41686843499997</v>
      </c>
      <c r="D114" s="3">
        <v>-764.63031000000001</v>
      </c>
    </row>
    <row r="115" spans="1:4">
      <c r="A115" s="5">
        <v>23758.360100000002</v>
      </c>
      <c r="B115" s="5">
        <v>205.978005177</v>
      </c>
      <c r="C115" s="5">
        <f t="shared" si="2"/>
        <v>228.594132433</v>
      </c>
      <c r="D115" s="3">
        <v>-772.75642600000003</v>
      </c>
    </row>
    <row r="116" spans="1:4">
      <c r="A116" s="5">
        <v>23953.4712</v>
      </c>
      <c r="B116" s="5">
        <v>103.403906883</v>
      </c>
      <c r="C116" s="5">
        <f t="shared" si="2"/>
        <v>211.10245578549996</v>
      </c>
      <c r="D116" s="3">
        <v>-780.50250200000005</v>
      </c>
    </row>
    <row r="117" spans="1:4">
      <c r="A117" s="5">
        <v>24145.4761</v>
      </c>
      <c r="B117" s="5">
        <v>210.418223361</v>
      </c>
      <c r="C117" s="5">
        <f t="shared" si="2"/>
        <v>213.34082539483333</v>
      </c>
      <c r="D117" s="3">
        <v>-786.91442900000004</v>
      </c>
    </row>
    <row r="118" spans="1:4">
      <c r="A118" s="5">
        <v>24345.168300000001</v>
      </c>
      <c r="B118" s="5">
        <v>351.65795923100001</v>
      </c>
      <c r="C118" s="5">
        <f t="shared" si="2"/>
        <v>238.64015397099999</v>
      </c>
      <c r="D118" s="3">
        <v>-790.168905</v>
      </c>
    </row>
    <row r="119" spans="1:4">
      <c r="A119" s="5">
        <v>24551.630799999999</v>
      </c>
      <c r="B119" s="5">
        <v>303.14204269599998</v>
      </c>
      <c r="C119" s="5">
        <f t="shared" si="2"/>
        <v>243.50299582900001</v>
      </c>
      <c r="D119" s="3">
        <v>-795.24645999999996</v>
      </c>
    </row>
    <row r="120" spans="1:4">
      <c r="A120" s="5">
        <v>24744.807400000002</v>
      </c>
      <c r="B120" s="5">
        <v>251.07672680499999</v>
      </c>
      <c r="C120" s="5">
        <f t="shared" si="2"/>
        <v>237.61281069216662</v>
      </c>
      <c r="D120" s="3">
        <v>-801.21876399999996</v>
      </c>
    </row>
    <row r="121" spans="1:4">
      <c r="A121" s="5">
        <v>24952.915499999999</v>
      </c>
      <c r="B121" s="5">
        <v>219.73952600600001</v>
      </c>
      <c r="C121" s="5">
        <f t="shared" si="2"/>
        <v>239.90639749699997</v>
      </c>
      <c r="D121" s="3">
        <v>-807.05821600000002</v>
      </c>
    </row>
    <row r="122" spans="1:4">
      <c r="A122" s="5">
        <v>25157.010200000001</v>
      </c>
      <c r="B122" s="5">
        <v>219.25266941000001</v>
      </c>
      <c r="C122" s="5">
        <f t="shared" si="2"/>
        <v>259.21452458483333</v>
      </c>
      <c r="D122" s="3">
        <v>-813.13156100000003</v>
      </c>
    </row>
    <row r="123" spans="1:4">
      <c r="A123" s="5">
        <v>25350.014500000001</v>
      </c>
      <c r="B123" s="5">
        <v>242.643106983</v>
      </c>
      <c r="C123" s="5">
        <f t="shared" si="2"/>
        <v>264.58533852183331</v>
      </c>
      <c r="D123" s="3">
        <v>-819.66404999999997</v>
      </c>
    </row>
    <row r="124" spans="1:4">
      <c r="A124" s="5">
        <v>25554.123500000002</v>
      </c>
      <c r="B124" s="5">
        <v>326.45311786000002</v>
      </c>
      <c r="C124" s="5">
        <f t="shared" si="2"/>
        <v>260.38453162666667</v>
      </c>
      <c r="D124" s="3">
        <v>-823.18532000000005</v>
      </c>
    </row>
    <row r="125" spans="1:4">
      <c r="A125" s="5">
        <v>25733.645700000001</v>
      </c>
      <c r="B125" s="5">
        <v>338.52376898</v>
      </c>
      <c r="C125" s="5">
        <f t="shared" si="2"/>
        <v>266.28148600733334</v>
      </c>
      <c r="D125" s="3">
        <v>-827.74188200000003</v>
      </c>
    </row>
    <row r="126" spans="1:4">
      <c r="A126" s="5">
        <v>25948.730100000001</v>
      </c>
      <c r="B126" s="5">
        <v>361.32496039799997</v>
      </c>
      <c r="C126" s="5">
        <f t="shared" si="2"/>
        <v>284.65619160616671</v>
      </c>
      <c r="D126" s="3">
        <v>-834.64423299999999</v>
      </c>
    </row>
    <row r="127" spans="1:4">
      <c r="A127" s="5">
        <v>26132.059099999999</v>
      </c>
      <c r="B127" s="5">
        <v>448.16304974799999</v>
      </c>
      <c r="C127" s="5">
        <f t="shared" si="2"/>
        <v>322.72677889649998</v>
      </c>
      <c r="D127" s="3">
        <v>-839.06022099999996</v>
      </c>
    </row>
    <row r="128" spans="1:4">
      <c r="A128" s="5">
        <v>26356.391899999999</v>
      </c>
      <c r="B128" s="5">
        <v>492.16267077499998</v>
      </c>
      <c r="C128" s="5">
        <f t="shared" si="2"/>
        <v>368.21177912400003</v>
      </c>
      <c r="D128" s="3">
        <v>-845.50870799999996</v>
      </c>
    </row>
    <row r="129" spans="1:4">
      <c r="A129" s="5">
        <v>26534.457699999999</v>
      </c>
      <c r="B129" s="5">
        <v>461.27159705299999</v>
      </c>
      <c r="C129" s="5">
        <f t="shared" si="2"/>
        <v>404.64986080233331</v>
      </c>
      <c r="D129" s="3">
        <v>-851.70767599999999</v>
      </c>
    </row>
    <row r="130" spans="1:4">
      <c r="A130" s="5">
        <v>26746.602200000001</v>
      </c>
      <c r="B130" s="5">
        <v>453.96936630599998</v>
      </c>
      <c r="C130" s="5">
        <f t="shared" si="2"/>
        <v>425.90256887666663</v>
      </c>
      <c r="D130" s="3">
        <v>-856.43391899999995</v>
      </c>
    </row>
    <row r="131" spans="1:4">
      <c r="A131" s="5">
        <v>26952.627</v>
      </c>
      <c r="B131" s="5">
        <v>397.26521579000001</v>
      </c>
      <c r="C131" s="5">
        <f t="shared" si="2"/>
        <v>435.69281001166672</v>
      </c>
      <c r="D131" s="3">
        <v>-861.84642699999995</v>
      </c>
    </row>
    <row r="132" spans="1:4">
      <c r="A132" s="5">
        <v>27135.094000000001</v>
      </c>
      <c r="B132" s="5">
        <v>344.42854385499999</v>
      </c>
      <c r="C132" s="5">
        <f t="shared" si="2"/>
        <v>432.87674058783335</v>
      </c>
      <c r="D132" s="3">
        <v>-865.38481000000002</v>
      </c>
    </row>
    <row r="133" spans="1:4">
      <c r="A133" s="5">
        <v>27356.129400000002</v>
      </c>
      <c r="B133" s="5">
        <v>187.452455953</v>
      </c>
      <c r="C133" s="5">
        <f t="shared" si="2"/>
        <v>389.42497495533331</v>
      </c>
      <c r="D133" s="3">
        <v>-870.11646299999995</v>
      </c>
    </row>
    <row r="134" spans="1:4">
      <c r="A134" s="5">
        <v>27547.700400000002</v>
      </c>
      <c r="B134" s="5">
        <v>138.22231617200001</v>
      </c>
      <c r="C134" s="5">
        <f t="shared" si="2"/>
        <v>330.43491585483338</v>
      </c>
      <c r="D134" s="3">
        <v>-882.20040900000004</v>
      </c>
    </row>
    <row r="135" spans="1:4">
      <c r="A135" s="5">
        <v>27746.7719</v>
      </c>
      <c r="B135" s="5">
        <v>256.30470302600003</v>
      </c>
      <c r="C135" s="5">
        <f t="shared" si="2"/>
        <v>296.27376685033335</v>
      </c>
      <c r="D135" s="3">
        <v>-886.25124100000005</v>
      </c>
    </row>
    <row r="136" spans="1:4">
      <c r="A136" s="5">
        <v>27949.552199999998</v>
      </c>
      <c r="B136" s="5">
        <v>371.16327885999999</v>
      </c>
      <c r="C136" s="5">
        <f t="shared" si="2"/>
        <v>282.47275227599999</v>
      </c>
      <c r="D136" s="3">
        <v>-891.41770399999996</v>
      </c>
    </row>
    <row r="137" spans="1:4">
      <c r="A137" s="5">
        <v>28149.746899999998</v>
      </c>
      <c r="B137" s="5">
        <v>377.47438600100003</v>
      </c>
      <c r="C137" s="5">
        <f t="shared" ref="C137:C200" si="3">AVERAGE(B132:B137)</f>
        <v>279.17428064450002</v>
      </c>
      <c r="D137" s="3">
        <v>-895.52465800000004</v>
      </c>
    </row>
    <row r="138" spans="1:4">
      <c r="A138" s="5">
        <v>28333.505000000001</v>
      </c>
      <c r="B138" s="5">
        <v>317.50100807899997</v>
      </c>
      <c r="C138" s="5">
        <f t="shared" si="3"/>
        <v>274.68635801516672</v>
      </c>
      <c r="D138" s="3">
        <v>-898.03750600000001</v>
      </c>
    </row>
    <row r="139" spans="1:4">
      <c r="A139" s="5">
        <v>28546.774399999998</v>
      </c>
      <c r="B139" s="5">
        <v>248.348753612</v>
      </c>
      <c r="C139" s="5">
        <f t="shared" si="3"/>
        <v>284.83574095833336</v>
      </c>
      <c r="D139" s="3">
        <v>-906.37595599999997</v>
      </c>
    </row>
    <row r="140" spans="1:4">
      <c r="A140" s="5">
        <v>28727.878100000002</v>
      </c>
      <c r="B140" s="5">
        <v>146.132673767</v>
      </c>
      <c r="C140" s="5">
        <f t="shared" si="3"/>
        <v>286.15413389083335</v>
      </c>
      <c r="D140" s="3">
        <v>-920.88879399999996</v>
      </c>
    </row>
    <row r="141" spans="1:4">
      <c r="A141" s="5">
        <v>28938.491399999999</v>
      </c>
      <c r="B141" s="5">
        <v>182.067765458</v>
      </c>
      <c r="C141" s="5">
        <f t="shared" si="3"/>
        <v>273.78131096283335</v>
      </c>
      <c r="D141" s="3">
        <v>-927.95701099999997</v>
      </c>
    </row>
    <row r="142" spans="1:4">
      <c r="A142" s="5">
        <v>29350.6463</v>
      </c>
      <c r="B142" s="5">
        <v>291.63659540700002</v>
      </c>
      <c r="C142" s="5">
        <f t="shared" si="3"/>
        <v>260.52686372066665</v>
      </c>
      <c r="D142" s="3">
        <v>-941.19293200000004</v>
      </c>
    </row>
    <row r="143" spans="1:4">
      <c r="A143" s="5">
        <v>29537.085299999999</v>
      </c>
      <c r="B143" s="5">
        <v>205.36070958799999</v>
      </c>
      <c r="C143" s="5">
        <f t="shared" si="3"/>
        <v>231.84125098516665</v>
      </c>
      <c r="D143" s="3">
        <v>-950.12188700000002</v>
      </c>
    </row>
    <row r="144" spans="1:4">
      <c r="A144" s="5">
        <v>29750.061600000001</v>
      </c>
      <c r="B144" s="5">
        <v>219.02467092000001</v>
      </c>
      <c r="C144" s="5">
        <f t="shared" si="3"/>
        <v>215.42852812533332</v>
      </c>
      <c r="D144" s="3">
        <v>-956.94012499999997</v>
      </c>
    </row>
    <row r="145" spans="1:4">
      <c r="A145" s="5">
        <v>29930.619500000001</v>
      </c>
      <c r="B145" s="5">
        <v>314.73791259900003</v>
      </c>
      <c r="C145" s="5">
        <f t="shared" si="3"/>
        <v>226.49338795650002</v>
      </c>
      <c r="D145" s="3">
        <v>-959.31339800000001</v>
      </c>
    </row>
    <row r="146" spans="1:4">
      <c r="A146" s="5">
        <v>30145.9696</v>
      </c>
      <c r="B146" s="5">
        <v>440.48314193700003</v>
      </c>
      <c r="C146" s="5">
        <f t="shared" si="3"/>
        <v>275.55179931816667</v>
      </c>
      <c r="D146" s="3">
        <v>-966.52964999999995</v>
      </c>
    </row>
    <row r="147" spans="1:4">
      <c r="A147" s="5">
        <v>30339.8642</v>
      </c>
      <c r="B147" s="5">
        <v>341.16144377099999</v>
      </c>
      <c r="C147" s="5">
        <f t="shared" si="3"/>
        <v>302.06741237033333</v>
      </c>
      <c r="D147" s="3">
        <v>-972.09550300000001</v>
      </c>
    </row>
    <row r="148" spans="1:4">
      <c r="A148" s="5">
        <v>30544.915499999999</v>
      </c>
      <c r="B148" s="5">
        <v>261.60249368400002</v>
      </c>
      <c r="C148" s="5">
        <f t="shared" si="3"/>
        <v>297.06172874983332</v>
      </c>
      <c r="D148" s="3">
        <v>-979.47029599999996</v>
      </c>
    </row>
    <row r="149" spans="1:4">
      <c r="A149" s="5">
        <v>30735.2909</v>
      </c>
      <c r="B149" s="5">
        <v>173.120674788</v>
      </c>
      <c r="C149" s="5">
        <f t="shared" si="3"/>
        <v>291.68838961649999</v>
      </c>
      <c r="D149" s="3">
        <v>-981.32765700000004</v>
      </c>
    </row>
    <row r="150" spans="1:4">
      <c r="A150" s="5">
        <v>30950.975200000001</v>
      </c>
      <c r="B150" s="5">
        <v>168.88382517900001</v>
      </c>
      <c r="C150" s="5">
        <f t="shared" si="3"/>
        <v>283.33158199300004</v>
      </c>
      <c r="D150" s="3">
        <v>-986.11119900000006</v>
      </c>
    </row>
    <row r="151" spans="1:4">
      <c r="A151" s="5">
        <v>31145.7287</v>
      </c>
      <c r="B151" s="5">
        <v>140.974943846</v>
      </c>
      <c r="C151" s="5">
        <f t="shared" si="3"/>
        <v>254.37108720083339</v>
      </c>
      <c r="D151" s="3">
        <v>-994.19987300000003</v>
      </c>
    </row>
    <row r="152" spans="1:4">
      <c r="A152" s="5">
        <v>31536.277300000002</v>
      </c>
      <c r="B152" s="5">
        <v>368.62051997499998</v>
      </c>
      <c r="C152" s="5">
        <f t="shared" si="3"/>
        <v>242.39398354050002</v>
      </c>
      <c r="D152" s="3">
        <v>-1007.616374</v>
      </c>
    </row>
    <row r="153" spans="1:4">
      <c r="A153" s="5">
        <v>31739.9146</v>
      </c>
      <c r="B153" s="5">
        <v>394.955486173</v>
      </c>
      <c r="C153" s="5">
        <f t="shared" si="3"/>
        <v>251.35965727416666</v>
      </c>
      <c r="D153" s="3">
        <v>-1010.572864</v>
      </c>
    </row>
    <row r="154" spans="1:4">
      <c r="A154" s="5">
        <v>31937.88</v>
      </c>
      <c r="B154" s="5">
        <v>231.16669920300001</v>
      </c>
      <c r="C154" s="5">
        <f t="shared" si="3"/>
        <v>246.28702486066666</v>
      </c>
      <c r="D154" s="3">
        <v>-1011.708225</v>
      </c>
    </row>
    <row r="155" spans="1:4">
      <c r="A155" s="5">
        <v>32144.7228</v>
      </c>
      <c r="B155" s="5">
        <v>194.08465095099999</v>
      </c>
      <c r="C155" s="5">
        <f t="shared" si="3"/>
        <v>249.78102088783331</v>
      </c>
      <c r="D155" s="3">
        <v>-1021.3598019999999</v>
      </c>
    </row>
    <row r="156" spans="1:4">
      <c r="A156" s="5">
        <v>32337.720600000001</v>
      </c>
      <c r="B156" s="5">
        <v>280.62558773199999</v>
      </c>
      <c r="C156" s="5">
        <f t="shared" si="3"/>
        <v>268.40464797999999</v>
      </c>
      <c r="D156" s="3">
        <v>-1028.733168</v>
      </c>
    </row>
    <row r="157" spans="1:4">
      <c r="A157" s="5">
        <v>32546.298599999998</v>
      </c>
      <c r="B157" s="5">
        <v>204.41461003399999</v>
      </c>
      <c r="C157" s="5">
        <f t="shared" si="3"/>
        <v>278.97792567799996</v>
      </c>
      <c r="D157" s="3">
        <v>-1030.692505</v>
      </c>
    </row>
    <row r="158" spans="1:4">
      <c r="A158" s="5">
        <v>32744.035899999999</v>
      </c>
      <c r="B158" s="5">
        <v>185.98375765700001</v>
      </c>
      <c r="C158" s="5">
        <f t="shared" si="3"/>
        <v>248.53846529166665</v>
      </c>
      <c r="D158" s="3">
        <v>-1037.195984</v>
      </c>
    </row>
    <row r="159" spans="1:4">
      <c r="A159" s="5">
        <v>32924.826399999998</v>
      </c>
      <c r="B159" s="5">
        <v>165.832742225</v>
      </c>
      <c r="C159" s="5">
        <f t="shared" si="3"/>
        <v>210.3513413003333</v>
      </c>
      <c r="D159" s="3">
        <v>-1047.424665</v>
      </c>
    </row>
    <row r="160" spans="1:4">
      <c r="A160" s="5">
        <v>33142.6227</v>
      </c>
      <c r="B160" s="5">
        <v>171.46299051</v>
      </c>
      <c r="C160" s="5">
        <f t="shared" si="3"/>
        <v>200.40072318483331</v>
      </c>
      <c r="D160" s="3">
        <v>-1054.8195390000001</v>
      </c>
    </row>
    <row r="161" spans="1:4">
      <c r="A161" s="5">
        <v>33340.717199999999</v>
      </c>
      <c r="B161" s="5">
        <v>222.88467462</v>
      </c>
      <c r="C161" s="5">
        <f t="shared" si="3"/>
        <v>205.20072712966666</v>
      </c>
      <c r="D161" s="3">
        <v>-1059.2438440000001</v>
      </c>
    </row>
    <row r="162" spans="1:4">
      <c r="A162" s="5">
        <v>33542.170899999997</v>
      </c>
      <c r="B162" s="5">
        <v>382.44754515300002</v>
      </c>
      <c r="C162" s="5">
        <f t="shared" si="3"/>
        <v>222.17105336649999</v>
      </c>
      <c r="D162" s="3">
        <v>-1063.9812830000001</v>
      </c>
    </row>
    <row r="163" spans="1:4">
      <c r="A163" s="5">
        <v>33735.363499999999</v>
      </c>
      <c r="B163" s="5">
        <v>414.39062285</v>
      </c>
      <c r="C163" s="5">
        <f t="shared" si="3"/>
        <v>257.16705550249998</v>
      </c>
      <c r="D163" s="3">
        <v>-1079.15354</v>
      </c>
    </row>
    <row r="164" spans="1:4">
      <c r="A164" s="5">
        <v>34135.249600000003</v>
      </c>
      <c r="B164" s="5">
        <v>298.83340739200003</v>
      </c>
      <c r="C164" s="5">
        <f t="shared" si="3"/>
        <v>275.9753304583333</v>
      </c>
      <c r="D164" s="3">
        <v>-1085.25944</v>
      </c>
    </row>
    <row r="165" spans="1:4">
      <c r="A165" s="5">
        <v>34338.068299999999</v>
      </c>
      <c r="B165" s="5">
        <v>298.19404046099999</v>
      </c>
      <c r="C165" s="5">
        <f t="shared" si="3"/>
        <v>298.03554683099998</v>
      </c>
      <c r="D165" s="3">
        <v>-1097.4732670000001</v>
      </c>
    </row>
    <row r="166" spans="1:4">
      <c r="A166" s="5">
        <v>34523.358099999998</v>
      </c>
      <c r="B166" s="5">
        <v>520.76902732500002</v>
      </c>
      <c r="C166" s="5">
        <f t="shared" si="3"/>
        <v>356.25321963350001</v>
      </c>
      <c r="D166" s="3">
        <v>-1103.4661410000001</v>
      </c>
    </row>
    <row r="167" spans="1:4">
      <c r="A167" s="5">
        <v>34732.481399999997</v>
      </c>
      <c r="B167" s="5">
        <v>391.57586418199998</v>
      </c>
      <c r="C167" s="5">
        <f t="shared" si="3"/>
        <v>384.36841789383334</v>
      </c>
      <c r="D167" s="3">
        <v>-1109.1010739999999</v>
      </c>
    </row>
    <row r="168" spans="1:4">
      <c r="A168" s="5">
        <v>34926.7598</v>
      </c>
      <c r="B168" s="5">
        <v>378.21464822399997</v>
      </c>
      <c r="C168" s="5">
        <f t="shared" si="3"/>
        <v>383.66293507233331</v>
      </c>
      <c r="D168" s="3">
        <v>-1114.064087</v>
      </c>
    </row>
    <row r="169" spans="1:4">
      <c r="A169" s="5">
        <v>35126.432699999998</v>
      </c>
      <c r="B169" s="5">
        <v>384.11368796599999</v>
      </c>
      <c r="C169" s="5">
        <f t="shared" si="3"/>
        <v>378.61677925833334</v>
      </c>
      <c r="D169" s="3">
        <v>-1125.663147</v>
      </c>
    </row>
    <row r="170" spans="1:4">
      <c r="A170" s="5">
        <v>35321.510699999999</v>
      </c>
      <c r="B170" s="5">
        <v>380.54477191299998</v>
      </c>
      <c r="C170" s="5">
        <f t="shared" si="3"/>
        <v>392.23534001183333</v>
      </c>
      <c r="D170" s="3">
        <v>-1131.40625</v>
      </c>
    </row>
    <row r="171" spans="1:4">
      <c r="A171" s="5">
        <v>35529.271200000003</v>
      </c>
      <c r="B171" s="5">
        <v>375.30184294399999</v>
      </c>
      <c r="C171" s="5">
        <f t="shared" si="3"/>
        <v>405.0866404256667</v>
      </c>
      <c r="D171" s="3">
        <v>-1141.502808</v>
      </c>
    </row>
    <row r="172" spans="1:4">
      <c r="A172" s="5">
        <v>35727.390200000002</v>
      </c>
      <c r="B172" s="5">
        <v>250.93414777999999</v>
      </c>
      <c r="C172" s="5">
        <f t="shared" si="3"/>
        <v>360.11416050149995</v>
      </c>
      <c r="D172" s="3">
        <v>-1149.0932009999999</v>
      </c>
    </row>
    <row r="173" spans="1:4">
      <c r="A173" s="5">
        <v>35925.875800000002</v>
      </c>
      <c r="B173" s="5">
        <v>226.41300731199999</v>
      </c>
      <c r="C173" s="5">
        <f t="shared" si="3"/>
        <v>332.58701768983332</v>
      </c>
      <c r="D173" s="3">
        <v>-1153.803928</v>
      </c>
    </row>
    <row r="174" spans="1:4">
      <c r="A174" s="5">
        <v>36139.125</v>
      </c>
      <c r="B174" s="5">
        <v>292.12474580499998</v>
      </c>
      <c r="C174" s="5">
        <f t="shared" si="3"/>
        <v>318.23870061999997</v>
      </c>
      <c r="D174" s="3">
        <v>-1160.1873780000001</v>
      </c>
    </row>
    <row r="175" spans="1:4">
      <c r="A175" s="5">
        <v>36329.816099999996</v>
      </c>
      <c r="B175" s="5">
        <v>340.10785190899998</v>
      </c>
      <c r="C175" s="5">
        <f t="shared" si="3"/>
        <v>310.90439461049999</v>
      </c>
      <c r="D175" s="3">
        <v>-1165.6312660000001</v>
      </c>
    </row>
    <row r="176" spans="1:4">
      <c r="A176" s="5">
        <v>36531.756800000003</v>
      </c>
      <c r="B176" s="5">
        <v>365.27296639600002</v>
      </c>
      <c r="C176" s="5">
        <f t="shared" si="3"/>
        <v>308.359093691</v>
      </c>
      <c r="D176" s="3">
        <v>-1171.356567</v>
      </c>
    </row>
    <row r="177" spans="1:4">
      <c r="A177" s="5">
        <v>36731.3413</v>
      </c>
      <c r="B177" s="5">
        <v>255.01242560899999</v>
      </c>
      <c r="C177" s="5">
        <f t="shared" si="3"/>
        <v>288.31085746850005</v>
      </c>
      <c r="D177" s="3">
        <v>-1177.610596</v>
      </c>
    </row>
    <row r="178" spans="1:4">
      <c r="A178" s="5">
        <v>36915.395100000002</v>
      </c>
      <c r="B178" s="5">
        <v>250.817173572</v>
      </c>
      <c r="C178" s="5">
        <f t="shared" si="3"/>
        <v>288.29136176716662</v>
      </c>
      <c r="D178" s="3">
        <v>-1182.0893349999999</v>
      </c>
    </row>
    <row r="179" spans="1:4">
      <c r="A179" s="5">
        <v>37313.185700000002</v>
      </c>
      <c r="B179" s="5">
        <v>422.732028555</v>
      </c>
      <c r="C179" s="5">
        <f t="shared" si="3"/>
        <v>321.01119864099996</v>
      </c>
      <c r="D179" s="3">
        <v>-1200.819747</v>
      </c>
    </row>
    <row r="180" spans="1:4">
      <c r="A180" s="5">
        <v>37512.307800000002</v>
      </c>
      <c r="B180" s="5">
        <v>468.59363453899999</v>
      </c>
      <c r="C180" s="5">
        <f t="shared" si="3"/>
        <v>350.42268009666668</v>
      </c>
      <c r="D180" s="3">
        <v>-1208.7193380000001</v>
      </c>
    </row>
    <row r="181" spans="1:4">
      <c r="A181" s="5">
        <v>37714.184699999998</v>
      </c>
      <c r="B181" s="5">
        <v>515.95627439700002</v>
      </c>
      <c r="C181" s="5">
        <f t="shared" si="3"/>
        <v>379.73075051133333</v>
      </c>
      <c r="D181" s="3">
        <v>-1211.4205320000001</v>
      </c>
    </row>
    <row r="182" spans="1:4">
      <c r="A182" s="5">
        <v>38125.210599999999</v>
      </c>
      <c r="B182" s="5">
        <v>587.79524639199997</v>
      </c>
      <c r="C182" s="5">
        <f t="shared" si="3"/>
        <v>416.81779717733338</v>
      </c>
      <c r="D182" s="3">
        <v>-1222.8597010000001</v>
      </c>
    </row>
    <row r="183" spans="1:4">
      <c r="A183" s="5">
        <v>38325.9064</v>
      </c>
      <c r="B183" s="5">
        <v>465.90350759900002</v>
      </c>
      <c r="C183" s="5">
        <f t="shared" si="3"/>
        <v>451.96631084233331</v>
      </c>
      <c r="D183" s="3">
        <v>-1227.853668</v>
      </c>
    </row>
    <row r="184" spans="1:4">
      <c r="A184" s="5">
        <v>38521.804700000001</v>
      </c>
      <c r="B184" s="5">
        <v>400.23477630399998</v>
      </c>
      <c r="C184" s="5">
        <f t="shared" si="3"/>
        <v>476.86924463099996</v>
      </c>
      <c r="D184" s="3">
        <v>-1235.067505</v>
      </c>
    </row>
    <row r="185" spans="1:4">
      <c r="A185" s="5">
        <v>38714.7068</v>
      </c>
      <c r="B185" s="5">
        <v>376.271930849</v>
      </c>
      <c r="C185" s="5">
        <f t="shared" si="3"/>
        <v>469.12589501333338</v>
      </c>
      <c r="D185" s="3">
        <v>-1238.628825</v>
      </c>
    </row>
    <row r="186" spans="1:4">
      <c r="A186" s="5">
        <v>38936.161399999997</v>
      </c>
      <c r="B186" s="5">
        <v>375.71883469699998</v>
      </c>
      <c r="C186" s="5">
        <f t="shared" si="3"/>
        <v>453.64676170633334</v>
      </c>
      <c r="D186" s="3">
        <v>-1246.7738589999999</v>
      </c>
    </row>
    <row r="187" spans="1:4">
      <c r="A187" s="5">
        <v>39119.157800000001</v>
      </c>
      <c r="B187" s="5">
        <v>322.03632499399998</v>
      </c>
      <c r="C187" s="5">
        <f t="shared" si="3"/>
        <v>421.32677013916668</v>
      </c>
      <c r="D187" s="3">
        <v>-1260.2471619999999</v>
      </c>
    </row>
    <row r="188" spans="1:4">
      <c r="A188" s="5">
        <v>39325.724699999999</v>
      </c>
      <c r="B188" s="5">
        <v>313.72784347200002</v>
      </c>
      <c r="C188" s="5">
        <f t="shared" si="3"/>
        <v>375.64886965250003</v>
      </c>
      <c r="D188" s="3">
        <v>-1261.033285</v>
      </c>
    </row>
    <row r="189" spans="1:4">
      <c r="A189" s="5">
        <v>39529.249499999998</v>
      </c>
      <c r="B189" s="5">
        <v>414.73229689599998</v>
      </c>
      <c r="C189" s="5">
        <f t="shared" si="3"/>
        <v>367.12033453533331</v>
      </c>
      <c r="D189" s="3">
        <v>-1277.806071</v>
      </c>
    </row>
    <row r="190" spans="1:4">
      <c r="A190" s="5">
        <v>39719.766499999998</v>
      </c>
      <c r="B190" s="5">
        <v>439.847733242</v>
      </c>
      <c r="C190" s="5">
        <f t="shared" si="3"/>
        <v>373.722494025</v>
      </c>
      <c r="D190" s="3">
        <v>-1279.642456</v>
      </c>
    </row>
    <row r="191" spans="1:4">
      <c r="A191" s="5">
        <v>39935.939299999998</v>
      </c>
      <c r="B191" s="5">
        <v>471.06864686199998</v>
      </c>
      <c r="C191" s="5">
        <f t="shared" si="3"/>
        <v>389.52194669383334</v>
      </c>
      <c r="D191" s="3">
        <v>-1289.179932</v>
      </c>
    </row>
    <row r="192" spans="1:4">
      <c r="A192" s="5">
        <v>40119.862300000001</v>
      </c>
      <c r="B192" s="5">
        <v>614.04947536899999</v>
      </c>
      <c r="C192" s="5">
        <f t="shared" si="3"/>
        <v>429.24372013916667</v>
      </c>
      <c r="D192" s="3">
        <v>-1296.1019289999999</v>
      </c>
    </row>
    <row r="193" spans="1:4">
      <c r="A193" s="5">
        <v>40309.8292</v>
      </c>
      <c r="B193" s="5">
        <v>679.23728216899997</v>
      </c>
      <c r="C193" s="5">
        <f t="shared" si="3"/>
        <v>488.77721300166672</v>
      </c>
      <c r="D193" s="3">
        <v>-1304.3465169999999</v>
      </c>
    </row>
    <row r="194" spans="1:4">
      <c r="A194" s="5">
        <v>40522.0075</v>
      </c>
      <c r="B194" s="5">
        <v>290.95075803200001</v>
      </c>
      <c r="C194" s="5">
        <f t="shared" si="3"/>
        <v>484.98103209499999</v>
      </c>
      <c r="D194" s="3">
        <v>-1315.5706379999999</v>
      </c>
    </row>
    <row r="195" spans="1:4">
      <c r="A195" s="5">
        <v>40716.0867</v>
      </c>
      <c r="B195" s="5">
        <v>510.34008235800002</v>
      </c>
      <c r="C195" s="5">
        <f t="shared" si="3"/>
        <v>500.91566300533333</v>
      </c>
      <c r="D195" s="3">
        <v>-1326.5077180000001</v>
      </c>
    </row>
    <row r="196" spans="1:4">
      <c r="A196" s="5">
        <v>40923.001300000004</v>
      </c>
      <c r="B196" s="5">
        <v>176.99742364799999</v>
      </c>
      <c r="C196" s="5">
        <f t="shared" si="3"/>
        <v>457.10727807299992</v>
      </c>
      <c r="D196" s="3">
        <v>-1338.8160399999999</v>
      </c>
    </row>
    <row r="197" spans="1:4">
      <c r="A197" s="5">
        <v>41314.260600000001</v>
      </c>
      <c r="B197" s="5">
        <v>127.924547894</v>
      </c>
      <c r="C197" s="5">
        <f t="shared" si="3"/>
        <v>399.91659491166666</v>
      </c>
      <c r="D197" s="3">
        <v>-1362.038661</v>
      </c>
    </row>
    <row r="198" spans="1:4">
      <c r="A198" s="5">
        <v>41526.571100000001</v>
      </c>
      <c r="B198" s="5">
        <v>120.013749821</v>
      </c>
      <c r="C198" s="5">
        <f t="shared" si="3"/>
        <v>317.57730732033332</v>
      </c>
      <c r="D198" s="3">
        <v>-1382.824805</v>
      </c>
    </row>
    <row r="199" spans="1:4">
      <c r="A199" s="5">
        <v>41714.871299999999</v>
      </c>
      <c r="B199" s="5">
        <v>211.802904431</v>
      </c>
      <c r="C199" s="5">
        <f t="shared" si="3"/>
        <v>239.6715776973333</v>
      </c>
      <c r="D199" s="3">
        <v>-1401.9169919999999</v>
      </c>
    </row>
    <row r="200" spans="1:4">
      <c r="A200" s="5">
        <v>41908.813499999997</v>
      </c>
      <c r="B200" s="5">
        <v>741.826797715</v>
      </c>
      <c r="C200" s="5">
        <f t="shared" si="3"/>
        <v>314.81758431116668</v>
      </c>
      <c r="D200" s="3">
        <v>-1411.107377</v>
      </c>
    </row>
    <row r="201" spans="1:4">
      <c r="A201" s="5">
        <v>42126.587800000001</v>
      </c>
      <c r="B201" s="5">
        <v>754.41821740800003</v>
      </c>
      <c r="C201" s="5">
        <f t="shared" ref="C201:C264" si="4">AVERAGE(B196:B201)</f>
        <v>355.4972734861667</v>
      </c>
      <c r="D201" s="3">
        <v>-1425.236938</v>
      </c>
    </row>
    <row r="202" spans="1:4">
      <c r="A202" s="5">
        <v>42310.353499999997</v>
      </c>
      <c r="B202" s="5">
        <v>739.83817946700003</v>
      </c>
      <c r="C202" s="5">
        <f t="shared" si="4"/>
        <v>449.30406612266665</v>
      </c>
      <c r="D202" s="3">
        <v>-1438.2563339999999</v>
      </c>
    </row>
    <row r="203" spans="1:4">
      <c r="A203" s="5">
        <v>42526.550300000003</v>
      </c>
      <c r="B203" s="5">
        <v>684.57680937600003</v>
      </c>
      <c r="C203" s="5">
        <f t="shared" si="4"/>
        <v>542.07944303633337</v>
      </c>
      <c r="D203" s="3">
        <v>-1441.312692</v>
      </c>
    </row>
    <row r="204" spans="1:4">
      <c r="A204" s="5">
        <v>42917.190699999999</v>
      </c>
      <c r="B204" s="5">
        <v>419.22728372099999</v>
      </c>
      <c r="C204" s="5">
        <f t="shared" si="4"/>
        <v>591.94836535299999</v>
      </c>
      <c r="D204" s="3">
        <v>-1463.636882</v>
      </c>
    </row>
    <row r="205" spans="1:4">
      <c r="A205" s="5">
        <v>43117.964099999997</v>
      </c>
      <c r="B205" s="5">
        <v>427.28812372099998</v>
      </c>
      <c r="C205" s="5">
        <f t="shared" si="4"/>
        <v>627.86256856799992</v>
      </c>
      <c r="D205" s="3">
        <v>-1472.0650189999999</v>
      </c>
    </row>
    <row r="206" spans="1:4">
      <c r="A206" s="5">
        <v>43317.652099999999</v>
      </c>
      <c r="B206" s="5">
        <v>444.49311234599998</v>
      </c>
      <c r="C206" s="5">
        <f t="shared" si="4"/>
        <v>578.30695433983328</v>
      </c>
      <c r="D206" s="3">
        <v>-1480.8210859999999</v>
      </c>
    </row>
    <row r="207" spans="1:4">
      <c r="A207" s="5">
        <v>43523.826000000001</v>
      </c>
      <c r="B207" s="5">
        <v>430.32193559000001</v>
      </c>
      <c r="C207" s="5">
        <f t="shared" si="4"/>
        <v>524.29090737016679</v>
      </c>
      <c r="D207" s="3">
        <v>-1492.7357460000001</v>
      </c>
    </row>
    <row r="208" spans="1:4">
      <c r="A208" s="5">
        <v>43707.8963</v>
      </c>
      <c r="B208" s="5">
        <v>432.46140274499999</v>
      </c>
      <c r="C208" s="5">
        <f t="shared" si="4"/>
        <v>473.06144458316675</v>
      </c>
      <c r="D208" s="3">
        <v>-1502.5576169999999</v>
      </c>
    </row>
    <row r="209" spans="1:4">
      <c r="A209" s="5">
        <v>43896.545599999998</v>
      </c>
      <c r="B209" s="5">
        <v>376.98615985100002</v>
      </c>
      <c r="C209" s="5">
        <f t="shared" si="4"/>
        <v>421.79633632899998</v>
      </c>
      <c r="D209" s="3">
        <v>-1513.4609129999999</v>
      </c>
    </row>
    <row r="210" spans="1:4">
      <c r="A210" s="5">
        <v>44116.706100000003</v>
      </c>
      <c r="B210" s="5">
        <v>312.94123358000002</v>
      </c>
      <c r="C210" s="5">
        <f t="shared" si="4"/>
        <v>404.08199463883329</v>
      </c>
      <c r="D210" s="3">
        <v>-1523.810669</v>
      </c>
    </row>
    <row r="211" spans="1:4">
      <c r="A211" s="5">
        <v>44300.014300000003</v>
      </c>
      <c r="B211" s="5">
        <v>216.26147112800001</v>
      </c>
      <c r="C211" s="5">
        <f t="shared" si="4"/>
        <v>368.91088587333337</v>
      </c>
      <c r="D211" s="3">
        <v>-1527.051921</v>
      </c>
    </row>
    <row r="212" spans="1:4">
      <c r="A212" s="5">
        <v>44500.782099999997</v>
      </c>
      <c r="B212" s="5">
        <v>172.870727566</v>
      </c>
      <c r="C212" s="5">
        <f t="shared" si="4"/>
        <v>323.64048840999999</v>
      </c>
      <c r="D212" s="3">
        <v>-1536.870443</v>
      </c>
    </row>
    <row r="213" spans="1:4">
      <c r="A213" s="5">
        <v>44715.053899999999</v>
      </c>
      <c r="B213" s="5">
        <v>221.84110700900001</v>
      </c>
      <c r="C213" s="5">
        <f t="shared" si="4"/>
        <v>288.89368364650005</v>
      </c>
      <c r="D213" s="3">
        <v>-1541.06429</v>
      </c>
    </row>
    <row r="214" spans="1:4">
      <c r="A214" s="5">
        <v>44909.8842</v>
      </c>
      <c r="B214" s="5">
        <v>235.373692718</v>
      </c>
      <c r="C214" s="5">
        <f t="shared" si="4"/>
        <v>256.04573197533335</v>
      </c>
      <c r="D214" s="3">
        <v>-1555.9819339999999</v>
      </c>
    </row>
    <row r="215" spans="1:4">
      <c r="A215" s="5">
        <v>45076.177600000003</v>
      </c>
      <c r="B215" s="5">
        <v>285.27830049699998</v>
      </c>
      <c r="C215" s="5">
        <f t="shared" si="4"/>
        <v>240.76108874966667</v>
      </c>
      <c r="D215" s="3">
        <v>-1562.419085</v>
      </c>
    </row>
    <row r="216" spans="1:4">
      <c r="A216" s="5">
        <v>45329.066800000001</v>
      </c>
      <c r="B216" s="5">
        <v>373.29456802499999</v>
      </c>
      <c r="C216" s="5">
        <f t="shared" si="4"/>
        <v>250.81997782383334</v>
      </c>
      <c r="D216" s="3">
        <v>-1572.6401370000001</v>
      </c>
    </row>
    <row r="217" spans="1:4">
      <c r="A217" s="5">
        <v>45518.667000000001</v>
      </c>
      <c r="B217" s="5">
        <v>402.758715994</v>
      </c>
      <c r="C217" s="5">
        <f t="shared" si="4"/>
        <v>281.90285196816666</v>
      </c>
      <c r="D217" s="3">
        <v>-1581.103394</v>
      </c>
    </row>
    <row r="218" spans="1:4">
      <c r="A218" s="5">
        <v>45684.371899999998</v>
      </c>
      <c r="B218" s="5">
        <v>428.86654227899999</v>
      </c>
      <c r="C218" s="5">
        <f t="shared" si="4"/>
        <v>324.568821087</v>
      </c>
      <c r="D218" s="3">
        <v>-1585.642578</v>
      </c>
    </row>
    <row r="219" spans="1:4">
      <c r="A219" s="5">
        <v>45901.036</v>
      </c>
      <c r="B219" s="5">
        <v>443.40098167100001</v>
      </c>
      <c r="C219" s="5">
        <f t="shared" si="4"/>
        <v>361.49546686399998</v>
      </c>
      <c r="D219" s="3">
        <v>-1595.3393550000001</v>
      </c>
    </row>
    <row r="220" spans="1:4">
      <c r="A220" s="5">
        <v>46102.728300000002</v>
      </c>
      <c r="B220" s="5">
        <v>489.21660722000001</v>
      </c>
      <c r="C220" s="5">
        <f t="shared" si="4"/>
        <v>403.80261928099998</v>
      </c>
      <c r="D220" s="3">
        <v>-1604.076172</v>
      </c>
    </row>
    <row r="221" spans="1:4">
      <c r="A221" s="5">
        <v>46299.677000000003</v>
      </c>
      <c r="B221" s="5">
        <v>479.93437551699998</v>
      </c>
      <c r="C221" s="5">
        <f t="shared" si="4"/>
        <v>436.245298451</v>
      </c>
      <c r="D221" s="3">
        <v>-1617.555501</v>
      </c>
    </row>
    <row r="222" spans="1:4">
      <c r="A222" s="5">
        <v>46503.950599999996</v>
      </c>
      <c r="B222" s="5">
        <v>411.24836608099997</v>
      </c>
      <c r="C222" s="5">
        <f t="shared" si="4"/>
        <v>442.57093146033327</v>
      </c>
      <c r="D222" s="3">
        <v>-1621.604167</v>
      </c>
    </row>
    <row r="223" spans="1:4">
      <c r="A223" s="5">
        <v>46718.904199999997</v>
      </c>
      <c r="B223" s="5">
        <v>414.74231052699997</v>
      </c>
      <c r="C223" s="5">
        <f t="shared" si="4"/>
        <v>444.56819721583332</v>
      </c>
      <c r="D223" s="3">
        <v>-1631.105998</v>
      </c>
    </row>
    <row r="224" spans="1:4">
      <c r="A224" s="5">
        <v>46906.959199999998</v>
      </c>
      <c r="B224" s="5">
        <v>379.79001885500003</v>
      </c>
      <c r="C224" s="5">
        <f t="shared" si="4"/>
        <v>436.38877664516667</v>
      </c>
      <c r="D224" s="3">
        <v>-1642.609389</v>
      </c>
    </row>
    <row r="225" spans="1:4">
      <c r="A225" s="5">
        <v>47098.041700000002</v>
      </c>
      <c r="B225" s="5">
        <v>427.24644498700002</v>
      </c>
      <c r="C225" s="5">
        <f t="shared" si="4"/>
        <v>433.6963538645</v>
      </c>
      <c r="D225" s="3">
        <v>-1651.073513</v>
      </c>
    </row>
    <row r="226" spans="1:4">
      <c r="A226" s="5">
        <v>47318.349499999997</v>
      </c>
      <c r="B226" s="5">
        <v>471.91206328099997</v>
      </c>
      <c r="C226" s="5">
        <f t="shared" si="4"/>
        <v>430.81226320799993</v>
      </c>
      <c r="D226" s="3">
        <v>-1659.7692649999999</v>
      </c>
    </row>
    <row r="227" spans="1:4">
      <c r="A227" s="5">
        <v>47706.750099999997</v>
      </c>
      <c r="B227" s="5">
        <v>541.03046825499996</v>
      </c>
      <c r="C227" s="5">
        <f t="shared" si="4"/>
        <v>440.994945331</v>
      </c>
      <c r="D227" s="3">
        <v>-1676.110189</v>
      </c>
    </row>
    <row r="228" spans="1:4">
      <c r="A228" s="5">
        <v>47892.258500000004</v>
      </c>
      <c r="B228" s="5">
        <v>557.41817469499995</v>
      </c>
      <c r="C228" s="5">
        <f t="shared" si="4"/>
        <v>465.35658009999997</v>
      </c>
      <c r="D228" s="3">
        <v>-1687.394348</v>
      </c>
    </row>
    <row r="229" spans="1:4">
      <c r="A229" s="5">
        <v>48090.3698</v>
      </c>
      <c r="B229" s="5">
        <v>495.75346222899998</v>
      </c>
      <c r="C229" s="5">
        <f t="shared" si="4"/>
        <v>478.85843871699996</v>
      </c>
      <c r="D229" s="3">
        <v>-1699.921282</v>
      </c>
    </row>
    <row r="230" spans="1:4">
      <c r="A230" s="5">
        <v>48309.801200000002</v>
      </c>
      <c r="B230" s="5">
        <v>447.70646223</v>
      </c>
      <c r="C230" s="5">
        <f t="shared" si="4"/>
        <v>490.1778459461666</v>
      </c>
      <c r="D230" s="3">
        <v>-1711.5567799999999</v>
      </c>
    </row>
    <row r="231" spans="1:4">
      <c r="A231" s="5">
        <v>48719.844700000001</v>
      </c>
      <c r="B231" s="5">
        <v>524.35701665900001</v>
      </c>
      <c r="C231" s="5">
        <f t="shared" si="4"/>
        <v>506.36294122483332</v>
      </c>
      <c r="D231" s="3">
        <v>-1729.2866059999999</v>
      </c>
    </row>
    <row r="232" spans="1:4">
      <c r="A232" s="5">
        <v>48901.632799999999</v>
      </c>
      <c r="B232" s="5">
        <v>636.69426513300004</v>
      </c>
      <c r="C232" s="5">
        <f t="shared" si="4"/>
        <v>533.82664153350004</v>
      </c>
      <c r="D232" s="3">
        <v>-1737.8786889999999</v>
      </c>
    </row>
    <row r="233" spans="1:4">
      <c r="A233" s="5">
        <v>49089.532299999999</v>
      </c>
      <c r="B233" s="5">
        <v>625.89670318499998</v>
      </c>
      <c r="C233" s="5">
        <f t="shared" si="4"/>
        <v>547.97101402183318</v>
      </c>
      <c r="D233" s="3">
        <v>-1748.1511230000001</v>
      </c>
    </row>
    <row r="234" spans="1:4">
      <c r="A234" s="5">
        <v>49315.829100000003</v>
      </c>
      <c r="B234" s="5">
        <v>608.08204689800004</v>
      </c>
      <c r="C234" s="5">
        <f t="shared" si="4"/>
        <v>556.4149927223333</v>
      </c>
      <c r="D234" s="3">
        <v>-1756.433634</v>
      </c>
    </row>
    <row r="235" spans="1:4">
      <c r="A235" s="5">
        <v>49511.632799999999</v>
      </c>
      <c r="B235" s="5">
        <v>627.72838071299998</v>
      </c>
      <c r="C235" s="5">
        <f t="shared" si="4"/>
        <v>578.41081246966667</v>
      </c>
      <c r="D235" s="3">
        <v>-1759.8032840000001</v>
      </c>
    </row>
    <row r="236" spans="1:4">
      <c r="A236" s="5">
        <v>49700.835099999997</v>
      </c>
      <c r="B236" s="5">
        <v>642.77059913599999</v>
      </c>
      <c r="C236" s="5">
        <f t="shared" si="4"/>
        <v>610.92150195400006</v>
      </c>
      <c r="D236" s="3">
        <v>-1766.7037760000001</v>
      </c>
    </row>
    <row r="237" spans="1:4">
      <c r="A237" s="5">
        <v>49893.118900000001</v>
      </c>
      <c r="B237" s="5">
        <v>680.44587434599998</v>
      </c>
      <c r="C237" s="5">
        <f t="shared" si="4"/>
        <v>636.93631156849995</v>
      </c>
      <c r="D237" s="3">
        <v>-1776.1212049999999</v>
      </c>
    </row>
    <row r="238" spans="1:4">
      <c r="A238" s="5">
        <v>50102.8439</v>
      </c>
      <c r="B238" s="5">
        <v>701.02115733999995</v>
      </c>
      <c r="C238" s="5">
        <f t="shared" si="4"/>
        <v>647.65746026966656</v>
      </c>
      <c r="D238" s="3">
        <v>-1786.280843</v>
      </c>
    </row>
    <row r="239" spans="1:4">
      <c r="A239" s="5">
        <v>50286.031199999998</v>
      </c>
      <c r="B239" s="5">
        <v>761.98279315100001</v>
      </c>
      <c r="C239" s="5">
        <f t="shared" si="4"/>
        <v>670.33847526399995</v>
      </c>
      <c r="D239" s="3">
        <v>-1792.9171409999999</v>
      </c>
    </row>
    <row r="240" spans="1:4">
      <c r="A240" s="5">
        <v>50496.559000000001</v>
      </c>
      <c r="B240" s="5">
        <v>784.21833727600006</v>
      </c>
      <c r="C240" s="5">
        <f t="shared" si="4"/>
        <v>699.69452366033329</v>
      </c>
      <c r="D240" s="3">
        <v>-1800.9058090000001</v>
      </c>
    </row>
    <row r="241" spans="1:4">
      <c r="A241" s="5">
        <v>50685.080300000001</v>
      </c>
      <c r="B241" s="5">
        <v>770.084372196</v>
      </c>
      <c r="C241" s="5">
        <f t="shared" si="4"/>
        <v>723.42052224083329</v>
      </c>
      <c r="D241" s="3">
        <v>-1807.8579030000001</v>
      </c>
    </row>
    <row r="242" spans="1:4">
      <c r="A242" s="5">
        <v>51088.384599999998</v>
      </c>
      <c r="B242" s="5">
        <v>823.58376864000002</v>
      </c>
      <c r="C242" s="5">
        <f t="shared" si="4"/>
        <v>753.55605049150006</v>
      </c>
      <c r="D242" s="3">
        <v>-1820.1708980000001</v>
      </c>
    </row>
    <row r="243" spans="1:4">
      <c r="A243" s="5">
        <v>51293.572500000002</v>
      </c>
      <c r="B243" s="5">
        <v>860.12610398499999</v>
      </c>
      <c r="C243" s="5">
        <f t="shared" si="4"/>
        <v>783.5027554313333</v>
      </c>
      <c r="D243" s="3">
        <v>-1829.314128</v>
      </c>
    </row>
    <row r="244" spans="1:4">
      <c r="A244" s="5">
        <v>51493.063399999999</v>
      </c>
      <c r="B244" s="5">
        <v>951.31957332399998</v>
      </c>
      <c r="C244" s="5">
        <f t="shared" si="4"/>
        <v>825.21915809533346</v>
      </c>
      <c r="D244" s="3">
        <v>-1832.295247</v>
      </c>
    </row>
    <row r="245" spans="1:4">
      <c r="A245" s="5">
        <v>51697.9663</v>
      </c>
      <c r="B245" s="5">
        <v>1086.09399846</v>
      </c>
      <c r="C245" s="5">
        <f t="shared" si="4"/>
        <v>879.23769231349991</v>
      </c>
      <c r="D245" s="3">
        <v>-1838.58232</v>
      </c>
    </row>
    <row r="246" spans="1:4">
      <c r="A246" s="5">
        <v>51884.328000000001</v>
      </c>
      <c r="B246" s="5">
        <v>1196.0632852799999</v>
      </c>
      <c r="C246" s="5">
        <f t="shared" si="4"/>
        <v>947.8785169808333</v>
      </c>
      <c r="D246" s="3">
        <v>-1845.9118370000001</v>
      </c>
    </row>
    <row r="247" spans="1:4">
      <c r="A247" s="5">
        <v>52067.917300000001</v>
      </c>
      <c r="B247" s="5">
        <v>1503.9092282500001</v>
      </c>
      <c r="C247" s="5">
        <f t="shared" si="4"/>
        <v>1070.1826596564999</v>
      </c>
      <c r="D247" s="3">
        <v>-1850.1412350000001</v>
      </c>
    </row>
    <row r="248" spans="1:4">
      <c r="A248" s="5">
        <v>52290.5239</v>
      </c>
      <c r="B248" s="5">
        <v>1541.49556181</v>
      </c>
      <c r="C248" s="5">
        <f t="shared" si="4"/>
        <v>1189.8346251848334</v>
      </c>
      <c r="D248" s="3">
        <v>-1857.5035809999999</v>
      </c>
    </row>
    <row r="249" spans="1:4">
      <c r="A249" s="5">
        <v>52705.208700000003</v>
      </c>
      <c r="B249" s="5">
        <v>1810.2948386200001</v>
      </c>
      <c r="C249" s="5">
        <f t="shared" si="4"/>
        <v>1348.1960809573332</v>
      </c>
      <c r="D249" s="3">
        <v>-1865.364188</v>
      </c>
    </row>
    <row r="250" spans="1:4">
      <c r="A250" s="5">
        <v>52902.769200000002</v>
      </c>
      <c r="B250" s="5">
        <v>1797.9617546300001</v>
      </c>
      <c r="C250" s="5">
        <f t="shared" si="4"/>
        <v>1489.3031111749999</v>
      </c>
      <c r="D250" s="3">
        <v>-1870.1046140000001</v>
      </c>
    </row>
    <row r="251" spans="1:4">
      <c r="A251" s="5">
        <v>53112.653100000003</v>
      </c>
      <c r="B251" s="5">
        <v>1987.98315374</v>
      </c>
      <c r="C251" s="5">
        <f t="shared" si="4"/>
        <v>1639.6179703883333</v>
      </c>
      <c r="D251" s="3">
        <v>-1877.928711</v>
      </c>
    </row>
    <row r="252" spans="1:4">
      <c r="A252" s="5">
        <v>53310.393199999999</v>
      </c>
      <c r="B252" s="5">
        <v>1746.4988076300001</v>
      </c>
      <c r="C252" s="5">
        <f t="shared" si="4"/>
        <v>1731.3572241133334</v>
      </c>
      <c r="D252" s="3">
        <v>-1886.4108639999999</v>
      </c>
    </row>
    <row r="253" spans="1:4">
      <c r="A253" s="5">
        <v>53504.816899999998</v>
      </c>
      <c r="B253" s="5">
        <v>1712.2339718400001</v>
      </c>
      <c r="C253" s="5">
        <f t="shared" si="4"/>
        <v>1766.0780147116666</v>
      </c>
      <c r="D253" s="3">
        <v>-1893.105857</v>
      </c>
    </row>
    <row r="254" spans="1:4">
      <c r="A254" s="5">
        <v>53701.346599999997</v>
      </c>
      <c r="B254" s="5">
        <v>1655.11958286</v>
      </c>
      <c r="C254" s="5">
        <f t="shared" si="4"/>
        <v>1785.0153515533332</v>
      </c>
      <c r="D254" s="3">
        <v>-1901.342905</v>
      </c>
    </row>
    <row r="255" spans="1:4">
      <c r="A255" s="5">
        <v>53885.022599999997</v>
      </c>
      <c r="B255" s="5">
        <v>1414.3610594500001</v>
      </c>
      <c r="C255" s="5">
        <f t="shared" si="4"/>
        <v>1719.0263883583332</v>
      </c>
      <c r="D255" s="3">
        <v>-1907.773641</v>
      </c>
    </row>
    <row r="256" spans="1:4">
      <c r="A256" s="5">
        <v>54096.939899999998</v>
      </c>
      <c r="B256" s="5">
        <v>1199.8330856499999</v>
      </c>
      <c r="C256" s="5">
        <f t="shared" si="4"/>
        <v>1619.3382768616666</v>
      </c>
      <c r="D256" s="3">
        <v>-1915.3739009999999</v>
      </c>
    </row>
    <row r="257" spans="1:4">
      <c r="A257" s="5">
        <v>54281.903299999998</v>
      </c>
      <c r="B257" s="5">
        <v>1163.83440415</v>
      </c>
      <c r="C257" s="5">
        <f t="shared" si="4"/>
        <v>1481.9801519300001</v>
      </c>
      <c r="D257" s="3">
        <v>-1922.8701169999999</v>
      </c>
    </row>
    <row r="258" spans="1:4">
      <c r="A258" s="5">
        <v>54685.844299999997</v>
      </c>
      <c r="B258" s="5">
        <v>1125.00928284</v>
      </c>
      <c r="C258" s="5">
        <f t="shared" si="4"/>
        <v>1378.3985644649999</v>
      </c>
      <c r="D258" s="3">
        <v>-1935.6036200000001</v>
      </c>
    </row>
    <row r="259" spans="1:4">
      <c r="A259" s="5">
        <v>54893.233</v>
      </c>
      <c r="B259" s="5">
        <v>1301.4688998199999</v>
      </c>
      <c r="C259" s="5">
        <f t="shared" si="4"/>
        <v>1309.9377191283334</v>
      </c>
      <c r="D259" s="3">
        <v>-1942.6190799999999</v>
      </c>
    </row>
    <row r="260" spans="1:4">
      <c r="A260" s="5">
        <v>55081.092299999997</v>
      </c>
      <c r="B260" s="5">
        <v>1348.43098287</v>
      </c>
      <c r="C260" s="5">
        <f t="shared" si="4"/>
        <v>1258.8229524633332</v>
      </c>
      <c r="D260" s="3">
        <v>-1947.715942</v>
      </c>
    </row>
    <row r="261" spans="1:4">
      <c r="A261" s="5">
        <v>55295.093500000003</v>
      </c>
      <c r="B261" s="5">
        <v>957.43110537200005</v>
      </c>
      <c r="C261" s="5">
        <f t="shared" si="4"/>
        <v>1182.6679601170001</v>
      </c>
      <c r="D261" s="3">
        <v>-1953.1981929999999</v>
      </c>
    </row>
    <row r="262" spans="1:4">
      <c r="A262" s="5">
        <v>55485.267999999996</v>
      </c>
      <c r="B262" s="5">
        <v>1053.2209174499999</v>
      </c>
      <c r="C262" s="5">
        <f t="shared" si="4"/>
        <v>1158.2325987503334</v>
      </c>
      <c r="D262" s="3">
        <v>-1957.2719440000001</v>
      </c>
    </row>
    <row r="263" spans="1:4">
      <c r="A263" s="5">
        <v>55674.532700000003</v>
      </c>
      <c r="B263" s="5">
        <v>1126.5033110700001</v>
      </c>
      <c r="C263" s="5">
        <f t="shared" si="4"/>
        <v>1152.0107499036667</v>
      </c>
      <c r="D263" s="3">
        <v>-1961.4411889999999</v>
      </c>
    </row>
    <row r="264" spans="1:4">
      <c r="A264" s="5">
        <v>55890.800900000002</v>
      </c>
      <c r="B264" s="5">
        <v>767.33298240700003</v>
      </c>
      <c r="C264" s="5">
        <f t="shared" si="4"/>
        <v>1092.3980331648334</v>
      </c>
      <c r="D264" s="3">
        <v>-1965.9506060000001</v>
      </c>
    </row>
    <row r="265" spans="1:4">
      <c r="A265" s="5">
        <v>56098.463199999998</v>
      </c>
      <c r="B265" s="5">
        <v>786.94129216500005</v>
      </c>
      <c r="C265" s="5">
        <f t="shared" ref="C265:C266" si="5">AVERAGE(B260:B265)</f>
        <v>1006.643431889</v>
      </c>
      <c r="D265" s="3">
        <v>-1972.3436280000001</v>
      </c>
    </row>
    <row r="266" spans="1:4">
      <c r="A266" s="5">
        <v>56297.360200000003</v>
      </c>
      <c r="B266" s="5">
        <v>413.71597795100001</v>
      </c>
      <c r="C266" s="5">
        <f t="shared" si="5"/>
        <v>850.85759773583356</v>
      </c>
      <c r="D266" s="3">
        <v>-1977.705933</v>
      </c>
    </row>
    <row r="267" spans="1:4">
      <c r="A267"/>
    </row>
    <row r="268" spans="1:4">
      <c r="A268"/>
    </row>
    <row r="269" spans="1:4">
      <c r="A269"/>
    </row>
    <row r="270" spans="1:4">
      <c r="A270"/>
    </row>
    <row r="271" spans="1:4">
      <c r="A271"/>
    </row>
    <row r="272" spans="1:4">
      <c r="A272"/>
    </row>
    <row r="273" spans="1:1">
      <c r="A273"/>
    </row>
    <row r="274" spans="1:1">
      <c r="A274"/>
    </row>
    <row r="275" spans="1:1">
      <c r="A275"/>
    </row>
    <row r="276" spans="1:1">
      <c r="A276"/>
    </row>
    <row r="277" spans="1:1">
      <c r="A277"/>
    </row>
    <row r="278" spans="1:1">
      <c r="A278"/>
    </row>
    <row r="279" spans="1:1">
      <c r="A279"/>
    </row>
    <row r="280" spans="1:1">
      <c r="A280"/>
    </row>
    <row r="281" spans="1:1">
      <c r="A281"/>
    </row>
    <row r="282" spans="1:1">
      <c r="A282"/>
    </row>
    <row r="283" spans="1:1">
      <c r="A283"/>
    </row>
    <row r="284" spans="1:1">
      <c r="A284"/>
    </row>
    <row r="285" spans="1:1">
      <c r="A285"/>
    </row>
    <row r="286" spans="1:1">
      <c r="A286"/>
    </row>
    <row r="287" spans="1:1">
      <c r="A287"/>
    </row>
    <row r="288" spans="1:1">
      <c r="A288"/>
    </row>
    <row r="289" spans="1:1">
      <c r="A289"/>
    </row>
    <row r="290" spans="1:1">
      <c r="A290"/>
    </row>
    <row r="291" spans="1:1">
      <c r="A291"/>
    </row>
    <row r="292" spans="1:1">
      <c r="A292"/>
    </row>
    <row r="293" spans="1:1">
      <c r="A293"/>
    </row>
    <row r="294" spans="1:1">
      <c r="A294"/>
    </row>
    <row r="295" spans="1:1">
      <c r="A295"/>
    </row>
    <row r="296" spans="1:1">
      <c r="A296"/>
    </row>
    <row r="297" spans="1:1">
      <c r="A297"/>
    </row>
    <row r="298" spans="1:1">
      <c r="A298"/>
    </row>
    <row r="299" spans="1:1">
      <c r="A299"/>
    </row>
    <row r="300" spans="1:1">
      <c r="A300"/>
    </row>
    <row r="301" spans="1:1">
      <c r="A301"/>
    </row>
    <row r="302" spans="1:1">
      <c r="A302"/>
    </row>
    <row r="303" spans="1:1">
      <c r="A303"/>
    </row>
    <row r="304" spans="1:1">
      <c r="A304"/>
    </row>
    <row r="305" spans="1:1">
      <c r="A305"/>
    </row>
    <row r="306" spans="1:1">
      <c r="A306"/>
    </row>
    <row r="307" spans="1:1">
      <c r="A307"/>
    </row>
    <row r="308" spans="1:1">
      <c r="A308"/>
    </row>
    <row r="309" spans="1:1">
      <c r="A309"/>
    </row>
    <row r="310" spans="1:1">
      <c r="A310"/>
    </row>
    <row r="311" spans="1:1">
      <c r="A311"/>
    </row>
    <row r="312" spans="1:1">
      <c r="A312"/>
    </row>
    <row r="313" spans="1:1">
      <c r="A313"/>
    </row>
    <row r="314" spans="1:1">
      <c r="A314"/>
    </row>
    <row r="315" spans="1:1">
      <c r="A315"/>
    </row>
    <row r="316" spans="1:1">
      <c r="A316"/>
    </row>
    <row r="317" spans="1:1">
      <c r="A317"/>
    </row>
    <row r="318" spans="1:1">
      <c r="A318"/>
    </row>
    <row r="319" spans="1:1">
      <c r="A319"/>
    </row>
    <row r="320" spans="1:1">
      <c r="A320"/>
    </row>
    <row r="321" spans="1:1">
      <c r="A321"/>
    </row>
    <row r="322" spans="1:1">
      <c r="A322"/>
    </row>
    <row r="323" spans="1:1">
      <c r="A323"/>
    </row>
    <row r="324" spans="1:1">
      <c r="A324"/>
    </row>
    <row r="325" spans="1:1">
      <c r="A325"/>
    </row>
    <row r="326" spans="1:1">
      <c r="A326"/>
    </row>
    <row r="327" spans="1:1">
      <c r="A327"/>
    </row>
    <row r="328" spans="1:1">
      <c r="A328"/>
    </row>
    <row r="329" spans="1:1">
      <c r="A329"/>
    </row>
    <row r="330" spans="1:1">
      <c r="A330"/>
    </row>
    <row r="331" spans="1:1">
      <c r="A331"/>
    </row>
    <row r="332" spans="1:1">
      <c r="A332"/>
    </row>
    <row r="333" spans="1:1">
      <c r="A333"/>
    </row>
    <row r="334" spans="1:1">
      <c r="A334"/>
    </row>
    <row r="335" spans="1:1">
      <c r="A335"/>
    </row>
    <row r="336" spans="1:1">
      <c r="A336"/>
    </row>
    <row r="337" spans="1:1">
      <c r="A337"/>
    </row>
    <row r="338" spans="1:1">
      <c r="A338"/>
    </row>
    <row r="339" spans="1:1">
      <c r="A339"/>
    </row>
    <row r="340" spans="1:1">
      <c r="A340"/>
    </row>
    <row r="341" spans="1:1">
      <c r="A341"/>
    </row>
    <row r="342" spans="1:1">
      <c r="A342"/>
    </row>
    <row r="343" spans="1:1">
      <c r="A343"/>
    </row>
    <row r="344" spans="1:1">
      <c r="A344"/>
    </row>
    <row r="345" spans="1:1">
      <c r="A345"/>
    </row>
    <row r="346" spans="1:1">
      <c r="A346"/>
    </row>
    <row r="347" spans="1:1">
      <c r="A347"/>
    </row>
    <row r="348" spans="1:1">
      <c r="A348"/>
    </row>
    <row r="349" spans="1:1">
      <c r="A349"/>
    </row>
    <row r="350" spans="1:1">
      <c r="A350"/>
    </row>
    <row r="351" spans="1:1">
      <c r="A351"/>
    </row>
    <row r="352" spans="1:1">
      <c r="A352"/>
    </row>
    <row r="353" spans="1:1">
      <c r="A353"/>
    </row>
    <row r="354" spans="1:1">
      <c r="A354"/>
    </row>
    <row r="355" spans="1:1">
      <c r="A355"/>
    </row>
    <row r="356" spans="1:1">
      <c r="A356"/>
    </row>
    <row r="357" spans="1:1">
      <c r="A357"/>
    </row>
    <row r="358" spans="1:1">
      <c r="A358"/>
    </row>
    <row r="359" spans="1:1">
      <c r="A359"/>
    </row>
    <row r="360" spans="1:1">
      <c r="A360"/>
    </row>
    <row r="361" spans="1:1">
      <c r="A361"/>
    </row>
    <row r="362" spans="1:1">
      <c r="A362"/>
    </row>
    <row r="363" spans="1:1">
      <c r="A363"/>
    </row>
    <row r="364" spans="1:1">
      <c r="A364"/>
    </row>
    <row r="365" spans="1:1">
      <c r="A365"/>
    </row>
    <row r="366" spans="1:1">
      <c r="A366"/>
    </row>
    <row r="367" spans="1:1">
      <c r="A367"/>
    </row>
    <row r="368" spans="1:1">
      <c r="A368"/>
    </row>
    <row r="369" spans="1:1">
      <c r="A369"/>
    </row>
    <row r="370" spans="1:1">
      <c r="A370"/>
    </row>
    <row r="371" spans="1:1">
      <c r="A371"/>
    </row>
    <row r="372" spans="1:1">
      <c r="A372"/>
    </row>
    <row r="373" spans="1:1">
      <c r="A373"/>
    </row>
    <row r="374" spans="1:1">
      <c r="A374"/>
    </row>
    <row r="375" spans="1:1">
      <c r="A375"/>
    </row>
    <row r="376" spans="1:1">
      <c r="A376"/>
    </row>
    <row r="377" spans="1:1">
      <c r="A377"/>
    </row>
    <row r="378" spans="1:1">
      <c r="A378"/>
    </row>
    <row r="379" spans="1:1">
      <c r="A379"/>
    </row>
    <row r="380" spans="1:1">
      <c r="A380"/>
    </row>
    <row r="381" spans="1:1">
      <c r="A381"/>
    </row>
    <row r="382" spans="1:1">
      <c r="A382"/>
    </row>
    <row r="383" spans="1:1">
      <c r="A383"/>
    </row>
    <row r="384" spans="1:1">
      <c r="A384"/>
    </row>
    <row r="385" spans="1:1">
      <c r="A385"/>
    </row>
    <row r="386" spans="1:1">
      <c r="A386"/>
    </row>
    <row r="387" spans="1:1">
      <c r="A387"/>
    </row>
    <row r="388" spans="1:1">
      <c r="A388"/>
    </row>
    <row r="389" spans="1:1">
      <c r="A389"/>
    </row>
    <row r="390" spans="1:1">
      <c r="A390"/>
    </row>
    <row r="391" spans="1:1">
      <c r="A391"/>
    </row>
    <row r="392" spans="1:1">
      <c r="A392"/>
    </row>
    <row r="393" spans="1:1">
      <c r="A393"/>
    </row>
    <row r="394" spans="1:1">
      <c r="A394"/>
    </row>
    <row r="395" spans="1:1">
      <c r="A395"/>
    </row>
    <row r="396" spans="1:1">
      <c r="A396"/>
    </row>
    <row r="397" spans="1:1">
      <c r="A397"/>
    </row>
    <row r="398" spans="1:1">
      <c r="A398"/>
    </row>
    <row r="399" spans="1:1">
      <c r="A399"/>
    </row>
    <row r="400" spans="1:1">
      <c r="A400"/>
    </row>
    <row r="401" spans="1:1">
      <c r="A401"/>
    </row>
    <row r="402" spans="1:1">
      <c r="A402"/>
    </row>
    <row r="403" spans="1:1">
      <c r="A403"/>
    </row>
    <row r="404" spans="1:1">
      <c r="A404"/>
    </row>
    <row r="405" spans="1:1">
      <c r="A405"/>
    </row>
    <row r="406" spans="1:1">
      <c r="A406"/>
    </row>
    <row r="407" spans="1:1">
      <c r="A407"/>
    </row>
    <row r="408" spans="1:1">
      <c r="A408"/>
    </row>
    <row r="409" spans="1:1">
      <c r="A409"/>
    </row>
    <row r="410" spans="1:1">
      <c r="A410"/>
    </row>
    <row r="411" spans="1:1">
      <c r="A411"/>
    </row>
    <row r="412" spans="1:1">
      <c r="A412"/>
    </row>
    <row r="413" spans="1:1">
      <c r="A413"/>
    </row>
    <row r="414" spans="1:1">
      <c r="A414"/>
    </row>
    <row r="415" spans="1:1">
      <c r="A415"/>
    </row>
    <row r="416" spans="1:1">
      <c r="A416"/>
    </row>
    <row r="417" spans="1:1">
      <c r="A417"/>
    </row>
    <row r="418" spans="1:1">
      <c r="A418"/>
    </row>
    <row r="419" spans="1:1">
      <c r="A419"/>
    </row>
    <row r="420" spans="1:1">
      <c r="A420"/>
    </row>
    <row r="421" spans="1:1">
      <c r="A421"/>
    </row>
    <row r="422" spans="1:1">
      <c r="A422"/>
    </row>
    <row r="423" spans="1:1">
      <c r="A423"/>
    </row>
    <row r="424" spans="1:1">
      <c r="A424"/>
    </row>
    <row r="425" spans="1:1">
      <c r="A425"/>
    </row>
    <row r="426" spans="1:1">
      <c r="A426"/>
    </row>
    <row r="427" spans="1:1">
      <c r="A427"/>
    </row>
    <row r="428" spans="1:1">
      <c r="A428"/>
    </row>
    <row r="429" spans="1:1">
      <c r="A429"/>
    </row>
    <row r="430" spans="1:1">
      <c r="A430"/>
    </row>
    <row r="431" spans="1:1">
      <c r="A431"/>
    </row>
    <row r="432" spans="1:1">
      <c r="A432"/>
    </row>
    <row r="433" spans="1:1">
      <c r="A433"/>
    </row>
    <row r="434" spans="1:1">
      <c r="A434"/>
    </row>
    <row r="435" spans="1:1">
      <c r="A435"/>
    </row>
    <row r="436" spans="1:1">
      <c r="A436"/>
    </row>
    <row r="437" spans="1:1">
      <c r="A437"/>
    </row>
    <row r="438" spans="1:1">
      <c r="A438"/>
    </row>
    <row r="439" spans="1:1">
      <c r="A439"/>
    </row>
    <row r="440" spans="1:1">
      <c r="A440"/>
    </row>
    <row r="441" spans="1:1">
      <c r="A441"/>
    </row>
    <row r="442" spans="1:1">
      <c r="A442"/>
    </row>
    <row r="443" spans="1:1">
      <c r="A443"/>
    </row>
    <row r="444" spans="1:1">
      <c r="A444"/>
    </row>
    <row r="445" spans="1:1">
      <c r="A445"/>
    </row>
    <row r="446" spans="1:1">
      <c r="A446"/>
    </row>
    <row r="447" spans="1:1">
      <c r="A447"/>
    </row>
    <row r="448" spans="1:1">
      <c r="A448"/>
    </row>
    <row r="449" spans="1:1">
      <c r="A449"/>
    </row>
    <row r="450" spans="1:1">
      <c r="A450"/>
    </row>
    <row r="451" spans="1:1">
      <c r="A451"/>
    </row>
    <row r="452" spans="1:1">
      <c r="A452"/>
    </row>
    <row r="453" spans="1:1">
      <c r="A453"/>
    </row>
    <row r="454" spans="1:1">
      <c r="A454"/>
    </row>
    <row r="455" spans="1:1">
      <c r="A455"/>
    </row>
    <row r="456" spans="1:1">
      <c r="A456"/>
    </row>
    <row r="457" spans="1:1">
      <c r="A457"/>
    </row>
    <row r="458" spans="1:1">
      <c r="A458"/>
    </row>
    <row r="459" spans="1:1">
      <c r="A459"/>
    </row>
    <row r="460" spans="1:1">
      <c r="A460"/>
    </row>
    <row r="461" spans="1:1">
      <c r="A461"/>
    </row>
    <row r="462" spans="1:1">
      <c r="A462"/>
    </row>
    <row r="463" spans="1:1">
      <c r="A463"/>
    </row>
    <row r="464" spans="1:1">
      <c r="A464"/>
    </row>
    <row r="465" spans="1:1">
      <c r="A465"/>
    </row>
    <row r="466" spans="1:1">
      <c r="A466"/>
    </row>
    <row r="467" spans="1:1">
      <c r="A467"/>
    </row>
    <row r="468" spans="1:1">
      <c r="A468"/>
    </row>
    <row r="469" spans="1:1">
      <c r="A469"/>
    </row>
    <row r="470" spans="1:1">
      <c r="A470"/>
    </row>
    <row r="471" spans="1:1">
      <c r="A471"/>
    </row>
    <row r="472" spans="1:1">
      <c r="A472"/>
    </row>
    <row r="473" spans="1:1">
      <c r="A473"/>
    </row>
    <row r="474" spans="1:1">
      <c r="A474"/>
    </row>
    <row r="475" spans="1:1">
      <c r="A475"/>
    </row>
    <row r="476" spans="1:1">
      <c r="A476"/>
    </row>
    <row r="477" spans="1:1">
      <c r="A477"/>
    </row>
    <row r="478" spans="1:1">
      <c r="A478"/>
    </row>
    <row r="479" spans="1:1">
      <c r="A479"/>
    </row>
    <row r="480" spans="1:1">
      <c r="A480"/>
    </row>
    <row r="481" spans="1:1">
      <c r="A481"/>
    </row>
    <row r="482" spans="1:1">
      <c r="A482"/>
    </row>
    <row r="483" spans="1:1">
      <c r="A483"/>
    </row>
    <row r="484" spans="1:1">
      <c r="A484"/>
    </row>
    <row r="485" spans="1:1">
      <c r="A485"/>
    </row>
    <row r="486" spans="1:1">
      <c r="A486"/>
    </row>
    <row r="487" spans="1:1">
      <c r="A487"/>
    </row>
    <row r="488" spans="1:1">
      <c r="A488"/>
    </row>
    <row r="489" spans="1:1">
      <c r="A489"/>
    </row>
    <row r="490" spans="1:1">
      <c r="A490"/>
    </row>
    <row r="491" spans="1:1">
      <c r="A491"/>
    </row>
    <row r="492" spans="1:1">
      <c r="A492"/>
    </row>
    <row r="493" spans="1:1">
      <c r="A493"/>
    </row>
    <row r="494" spans="1:1">
      <c r="A494"/>
    </row>
    <row r="495" spans="1:1">
      <c r="A495"/>
    </row>
    <row r="496" spans="1:1">
      <c r="A496"/>
    </row>
    <row r="497" spans="1:1">
      <c r="A497"/>
    </row>
    <row r="498" spans="1:1">
      <c r="A498"/>
    </row>
    <row r="499" spans="1:1">
      <c r="A499"/>
    </row>
    <row r="500" spans="1:1">
      <c r="A500"/>
    </row>
    <row r="501" spans="1:1">
      <c r="A501"/>
    </row>
    <row r="502" spans="1:1">
      <c r="A502"/>
    </row>
    <row r="503" spans="1:1">
      <c r="A503"/>
    </row>
    <row r="504" spans="1:1">
      <c r="A504"/>
    </row>
    <row r="505" spans="1:1">
      <c r="A505"/>
    </row>
    <row r="506" spans="1:1">
      <c r="A506"/>
    </row>
    <row r="507" spans="1:1">
      <c r="A507"/>
    </row>
    <row r="508" spans="1:1">
      <c r="A508"/>
    </row>
    <row r="509" spans="1:1">
      <c r="A509"/>
    </row>
    <row r="510" spans="1:1">
      <c r="A510"/>
    </row>
    <row r="511" spans="1:1">
      <c r="A511"/>
    </row>
    <row r="512" spans="1:1">
      <c r="A512"/>
    </row>
    <row r="513" spans="1:1">
      <c r="A513"/>
    </row>
    <row r="514" spans="1:1">
      <c r="A514"/>
    </row>
    <row r="515" spans="1:1">
      <c r="A515"/>
    </row>
    <row r="516" spans="1:1">
      <c r="A516"/>
    </row>
    <row r="517" spans="1:1">
      <c r="A517"/>
    </row>
    <row r="518" spans="1:1">
      <c r="A518"/>
    </row>
    <row r="519" spans="1:1">
      <c r="A519"/>
    </row>
    <row r="520" spans="1:1">
      <c r="A520"/>
    </row>
    <row r="521" spans="1:1">
      <c r="A521"/>
    </row>
    <row r="522" spans="1:1">
      <c r="A522"/>
    </row>
    <row r="523" spans="1:1">
      <c r="A523"/>
    </row>
    <row r="524" spans="1:1">
      <c r="A524"/>
    </row>
    <row r="525" spans="1:1">
      <c r="A525"/>
    </row>
    <row r="526" spans="1:1">
      <c r="A526"/>
    </row>
    <row r="527" spans="1:1">
      <c r="A527"/>
    </row>
    <row r="528" spans="1:1">
      <c r="A528"/>
    </row>
    <row r="529" spans="1:1">
      <c r="A529"/>
    </row>
    <row r="530" spans="1:1">
      <c r="A530"/>
    </row>
    <row r="531" spans="1:1">
      <c r="A531"/>
    </row>
    <row r="532" spans="1:1">
      <c r="A532"/>
    </row>
    <row r="533" spans="1:1">
      <c r="A533"/>
    </row>
    <row r="534" spans="1:1">
      <c r="A534"/>
    </row>
    <row r="535" spans="1:1">
      <c r="A535"/>
    </row>
    <row r="536" spans="1:1">
      <c r="A536"/>
    </row>
    <row r="537" spans="1:1">
      <c r="A537"/>
    </row>
    <row r="538" spans="1:1">
      <c r="A538"/>
    </row>
    <row r="539" spans="1:1">
      <c r="A539"/>
    </row>
    <row r="540" spans="1:1">
      <c r="A540"/>
    </row>
    <row r="541" spans="1:1">
      <c r="A541"/>
    </row>
    <row r="542" spans="1:1">
      <c r="A542"/>
    </row>
    <row r="543" spans="1:1">
      <c r="A543"/>
    </row>
    <row r="544" spans="1:1">
      <c r="A544"/>
    </row>
    <row r="545" spans="1:1">
      <c r="A545"/>
    </row>
    <row r="546" spans="1:1">
      <c r="A546"/>
    </row>
    <row r="547" spans="1:1">
      <c r="A547"/>
    </row>
    <row r="548" spans="1:1">
      <c r="A548"/>
    </row>
    <row r="549" spans="1:1">
      <c r="A549"/>
    </row>
    <row r="550" spans="1:1">
      <c r="A550"/>
    </row>
    <row r="551" spans="1:1">
      <c r="A551"/>
    </row>
    <row r="552" spans="1:1">
      <c r="A552"/>
    </row>
    <row r="553" spans="1:1">
      <c r="A553"/>
    </row>
    <row r="554" spans="1:1">
      <c r="A554"/>
    </row>
    <row r="555" spans="1:1">
      <c r="A555"/>
    </row>
    <row r="556" spans="1:1">
      <c r="A556"/>
    </row>
    <row r="557" spans="1:1">
      <c r="A557"/>
    </row>
    <row r="558" spans="1:1">
      <c r="A558"/>
    </row>
    <row r="559" spans="1:1">
      <c r="A559"/>
    </row>
    <row r="560" spans="1:1">
      <c r="A560"/>
    </row>
    <row r="561" spans="1:1">
      <c r="A561"/>
    </row>
    <row r="562" spans="1:1">
      <c r="A562"/>
    </row>
    <row r="563" spans="1:1">
      <c r="A563"/>
    </row>
    <row r="564" spans="1:1">
      <c r="A564"/>
    </row>
    <row r="565" spans="1:1">
      <c r="A565"/>
    </row>
    <row r="566" spans="1:1">
      <c r="A566"/>
    </row>
    <row r="567" spans="1:1">
      <c r="A567"/>
    </row>
    <row r="568" spans="1:1">
      <c r="A568"/>
    </row>
    <row r="569" spans="1:1">
      <c r="A569"/>
    </row>
    <row r="570" spans="1:1">
      <c r="A570"/>
    </row>
    <row r="571" spans="1:1">
      <c r="A571"/>
    </row>
    <row r="572" spans="1:1">
      <c r="A572"/>
    </row>
    <row r="573" spans="1:1">
      <c r="A573"/>
    </row>
    <row r="574" spans="1:1">
      <c r="A574"/>
    </row>
    <row r="575" spans="1:1">
      <c r="A575"/>
    </row>
    <row r="576" spans="1:1">
      <c r="A576"/>
    </row>
    <row r="577" spans="1:1">
      <c r="A577"/>
    </row>
    <row r="578" spans="1:1">
      <c r="A578"/>
    </row>
    <row r="579" spans="1:1">
      <c r="A579"/>
    </row>
    <row r="580" spans="1:1">
      <c r="A580"/>
    </row>
    <row r="581" spans="1:1">
      <c r="A581"/>
    </row>
    <row r="582" spans="1:1">
      <c r="A582"/>
    </row>
    <row r="583" spans="1:1">
      <c r="A583"/>
    </row>
    <row r="584" spans="1:1">
      <c r="A584"/>
    </row>
    <row r="585" spans="1:1">
      <c r="A585"/>
    </row>
    <row r="586" spans="1:1">
      <c r="A586"/>
    </row>
    <row r="587" spans="1:1">
      <c r="A587"/>
    </row>
    <row r="588" spans="1:1">
      <c r="A588"/>
    </row>
    <row r="589" spans="1:1">
      <c r="A589"/>
    </row>
    <row r="590" spans="1:1">
      <c r="A590"/>
    </row>
    <row r="591" spans="1:1">
      <c r="A591"/>
    </row>
    <row r="592" spans="1:1">
      <c r="A592"/>
    </row>
    <row r="593" spans="1:1">
      <c r="A593"/>
    </row>
    <row r="594" spans="1:1">
      <c r="A594"/>
    </row>
    <row r="595" spans="1:1">
      <c r="A595"/>
    </row>
    <row r="596" spans="1:1">
      <c r="A596"/>
    </row>
    <row r="597" spans="1:1">
      <c r="A597"/>
    </row>
    <row r="598" spans="1:1">
      <c r="A598"/>
    </row>
    <row r="599" spans="1:1">
      <c r="A599"/>
    </row>
    <row r="600" spans="1:1">
      <c r="A600"/>
    </row>
    <row r="601" spans="1:1">
      <c r="A601"/>
    </row>
    <row r="602" spans="1:1">
      <c r="A602"/>
    </row>
    <row r="603" spans="1:1">
      <c r="A603"/>
    </row>
    <row r="604" spans="1:1">
      <c r="A604"/>
    </row>
    <row r="605" spans="1:1">
      <c r="A605"/>
    </row>
    <row r="606" spans="1:1">
      <c r="A606"/>
    </row>
    <row r="607" spans="1:1">
      <c r="A607"/>
    </row>
    <row r="608" spans="1:1">
      <c r="A608"/>
    </row>
    <row r="609" spans="1:1">
      <c r="A609"/>
    </row>
    <row r="610" spans="1:1">
      <c r="A610"/>
    </row>
    <row r="611" spans="1:1">
      <c r="A611"/>
    </row>
    <row r="612" spans="1:1">
      <c r="A612"/>
    </row>
    <row r="613" spans="1:1">
      <c r="A613"/>
    </row>
    <row r="614" spans="1:1">
      <c r="A614"/>
    </row>
    <row r="615" spans="1:1">
      <c r="A615"/>
    </row>
    <row r="616" spans="1:1">
      <c r="A616"/>
    </row>
    <row r="617" spans="1:1">
      <c r="A617"/>
    </row>
    <row r="618" spans="1:1">
      <c r="A618"/>
    </row>
    <row r="619" spans="1:1">
      <c r="A619"/>
    </row>
    <row r="620" spans="1:1">
      <c r="A620"/>
    </row>
    <row r="621" spans="1:1">
      <c r="A621"/>
    </row>
    <row r="622" spans="1:1">
      <c r="A622"/>
    </row>
    <row r="623" spans="1:1">
      <c r="A623"/>
    </row>
    <row r="624" spans="1:1">
      <c r="A624"/>
    </row>
    <row r="625" spans="1:1">
      <c r="A625"/>
    </row>
    <row r="626" spans="1:1">
      <c r="A626"/>
    </row>
    <row r="627" spans="1:1">
      <c r="A627"/>
    </row>
    <row r="628" spans="1:1">
      <c r="A628"/>
    </row>
    <row r="629" spans="1:1">
      <c r="A629"/>
    </row>
    <row r="630" spans="1:1">
      <c r="A630"/>
    </row>
    <row r="631" spans="1:1">
      <c r="A631"/>
    </row>
    <row r="632" spans="1:1">
      <c r="A632"/>
    </row>
    <row r="633" spans="1:1">
      <c r="A633"/>
    </row>
    <row r="634" spans="1:1">
      <c r="A634"/>
    </row>
    <row r="635" spans="1:1">
      <c r="A635"/>
    </row>
    <row r="636" spans="1:1">
      <c r="A636"/>
    </row>
    <row r="637" spans="1:1">
      <c r="A637"/>
    </row>
    <row r="638" spans="1:1">
      <c r="A638"/>
    </row>
    <row r="639" spans="1:1">
      <c r="A639"/>
    </row>
    <row r="640" spans="1:1">
      <c r="A640"/>
    </row>
    <row r="641" spans="1:1">
      <c r="A641"/>
    </row>
    <row r="642" spans="1:1">
      <c r="A642"/>
    </row>
    <row r="643" spans="1:1">
      <c r="A643"/>
    </row>
    <row r="644" spans="1:1">
      <c r="A644"/>
    </row>
    <row r="645" spans="1:1">
      <c r="A645"/>
    </row>
    <row r="646" spans="1:1">
      <c r="A646"/>
    </row>
    <row r="647" spans="1:1">
      <c r="A647"/>
    </row>
    <row r="648" spans="1:1">
      <c r="A648"/>
    </row>
    <row r="649" spans="1:1">
      <c r="A649"/>
    </row>
    <row r="650" spans="1:1">
      <c r="A650"/>
    </row>
    <row r="651" spans="1:1">
      <c r="A651"/>
    </row>
    <row r="652" spans="1:1">
      <c r="A652"/>
    </row>
    <row r="653" spans="1:1">
      <c r="A653"/>
    </row>
    <row r="654" spans="1:1">
      <c r="A654"/>
    </row>
    <row r="655" spans="1:1">
      <c r="A655"/>
    </row>
    <row r="656" spans="1:1">
      <c r="A656"/>
    </row>
    <row r="657" spans="1:1">
      <c r="A657"/>
    </row>
    <row r="658" spans="1:1">
      <c r="A658"/>
    </row>
    <row r="659" spans="1:1">
      <c r="A659"/>
    </row>
    <row r="660" spans="1:1">
      <c r="A660"/>
    </row>
    <row r="661" spans="1:1">
      <c r="A661"/>
    </row>
    <row r="662" spans="1:1">
      <c r="A662"/>
    </row>
    <row r="663" spans="1:1">
      <c r="A663"/>
    </row>
    <row r="664" spans="1:1">
      <c r="A664"/>
    </row>
    <row r="665" spans="1:1">
      <c r="A665"/>
    </row>
    <row r="666" spans="1:1">
      <c r="A666"/>
    </row>
    <row r="667" spans="1:1">
      <c r="A667"/>
    </row>
    <row r="668" spans="1:1">
      <c r="A668"/>
    </row>
    <row r="669" spans="1:1">
      <c r="A669"/>
    </row>
    <row r="670" spans="1:1">
      <c r="A670"/>
    </row>
    <row r="671" spans="1:1">
      <c r="A671"/>
    </row>
    <row r="672" spans="1:1">
      <c r="A672"/>
    </row>
    <row r="673" spans="1:1">
      <c r="A673"/>
    </row>
    <row r="674" spans="1:1">
      <c r="A674"/>
    </row>
    <row r="675" spans="1:1">
      <c r="A675"/>
    </row>
    <row r="676" spans="1:1">
      <c r="A676"/>
    </row>
    <row r="677" spans="1:1">
      <c r="A677"/>
    </row>
    <row r="678" spans="1:1">
      <c r="A678"/>
    </row>
    <row r="679" spans="1:1">
      <c r="A679"/>
    </row>
    <row r="680" spans="1:1">
      <c r="A680"/>
    </row>
    <row r="681" spans="1:1">
      <c r="A681"/>
    </row>
    <row r="682" spans="1:1">
      <c r="A682"/>
    </row>
    <row r="683" spans="1:1">
      <c r="A683"/>
    </row>
    <row r="684" spans="1:1">
      <c r="A684"/>
    </row>
    <row r="685" spans="1:1">
      <c r="A685"/>
    </row>
    <row r="686" spans="1:1">
      <c r="A686"/>
    </row>
    <row r="687" spans="1:1">
      <c r="A687"/>
    </row>
    <row r="688" spans="1:1">
      <c r="A688"/>
    </row>
    <row r="689" spans="1:1">
      <c r="A689"/>
    </row>
    <row r="690" spans="1:1">
      <c r="A690"/>
    </row>
    <row r="691" spans="1:1">
      <c r="A691"/>
    </row>
    <row r="692" spans="1:1">
      <c r="A692"/>
    </row>
    <row r="693" spans="1:1">
      <c r="A693"/>
    </row>
    <row r="694" spans="1:1">
      <c r="A694"/>
    </row>
    <row r="695" spans="1:1">
      <c r="A695"/>
    </row>
    <row r="696" spans="1:1">
      <c r="A696"/>
    </row>
    <row r="697" spans="1:1">
      <c r="A697"/>
    </row>
    <row r="698" spans="1:1">
      <c r="A698"/>
    </row>
    <row r="699" spans="1:1">
      <c r="A699"/>
    </row>
    <row r="700" spans="1:1">
      <c r="A700"/>
    </row>
    <row r="701" spans="1:1">
      <c r="A701"/>
    </row>
    <row r="702" spans="1:1">
      <c r="A702"/>
    </row>
    <row r="703" spans="1:1">
      <c r="A703"/>
    </row>
    <row r="704" spans="1:1">
      <c r="A704"/>
    </row>
    <row r="705" spans="1:1">
      <c r="A705"/>
    </row>
    <row r="706" spans="1:1">
      <c r="A706"/>
    </row>
    <row r="707" spans="1:1">
      <c r="A707"/>
    </row>
    <row r="708" spans="1:1">
      <c r="A708"/>
    </row>
    <row r="709" spans="1:1">
      <c r="A709"/>
    </row>
    <row r="710" spans="1:1">
      <c r="A710"/>
    </row>
    <row r="711" spans="1:1">
      <c r="A711"/>
    </row>
    <row r="712" spans="1:1">
      <c r="A712"/>
    </row>
    <row r="713" spans="1:1">
      <c r="A713"/>
    </row>
    <row r="714" spans="1:1">
      <c r="A714"/>
    </row>
    <row r="715" spans="1:1">
      <c r="A715"/>
    </row>
    <row r="716" spans="1:1">
      <c r="A716"/>
    </row>
    <row r="717" spans="1:1">
      <c r="A717"/>
    </row>
    <row r="718" spans="1:1">
      <c r="A718"/>
    </row>
    <row r="719" spans="1:1">
      <c r="A719"/>
    </row>
    <row r="720" spans="1:1">
      <c r="A720"/>
    </row>
    <row r="721" spans="1:1">
      <c r="A721"/>
    </row>
    <row r="722" spans="1:1">
      <c r="A722"/>
    </row>
    <row r="723" spans="1:1">
      <c r="A723"/>
    </row>
    <row r="724" spans="1:1">
      <c r="A724"/>
    </row>
    <row r="725" spans="1:1">
      <c r="A725"/>
    </row>
    <row r="726" spans="1:1">
      <c r="A726"/>
    </row>
    <row r="727" spans="1:1">
      <c r="A727"/>
    </row>
    <row r="728" spans="1:1">
      <c r="A728"/>
    </row>
    <row r="729" spans="1:1">
      <c r="A729"/>
    </row>
    <row r="730" spans="1:1">
      <c r="A730"/>
    </row>
    <row r="731" spans="1:1">
      <c r="A731"/>
    </row>
    <row r="732" spans="1:1">
      <c r="A732"/>
    </row>
    <row r="733" spans="1:1">
      <c r="A733"/>
    </row>
    <row r="734" spans="1:1">
      <c r="A734"/>
    </row>
    <row r="735" spans="1:1">
      <c r="A735"/>
    </row>
    <row r="736" spans="1:1">
      <c r="A736"/>
    </row>
    <row r="737" spans="1:1">
      <c r="A737"/>
    </row>
    <row r="738" spans="1:1">
      <c r="A738"/>
    </row>
    <row r="739" spans="1:1">
      <c r="A739"/>
    </row>
    <row r="740" spans="1:1">
      <c r="A740"/>
    </row>
    <row r="741" spans="1:1">
      <c r="A741"/>
    </row>
    <row r="742" spans="1:1">
      <c r="A742"/>
    </row>
    <row r="743" spans="1:1">
      <c r="A743"/>
    </row>
    <row r="744" spans="1:1">
      <c r="A744"/>
    </row>
    <row r="745" spans="1:1">
      <c r="A745"/>
    </row>
    <row r="746" spans="1:1">
      <c r="A746"/>
    </row>
    <row r="747" spans="1:1">
      <c r="A747"/>
    </row>
    <row r="748" spans="1:1">
      <c r="A748"/>
    </row>
    <row r="749" spans="1:1">
      <c r="A749"/>
    </row>
    <row r="750" spans="1:1">
      <c r="A750"/>
    </row>
    <row r="751" spans="1:1">
      <c r="A751"/>
    </row>
    <row r="752" spans="1:1">
      <c r="A752"/>
    </row>
    <row r="753" spans="1:1">
      <c r="A753"/>
    </row>
    <row r="754" spans="1:1">
      <c r="A754"/>
    </row>
    <row r="755" spans="1:1">
      <c r="A755"/>
    </row>
    <row r="756" spans="1:1">
      <c r="A756"/>
    </row>
    <row r="757" spans="1:1">
      <c r="A757"/>
    </row>
    <row r="758" spans="1:1">
      <c r="A758"/>
    </row>
    <row r="759" spans="1:1">
      <c r="A759"/>
    </row>
    <row r="760" spans="1:1">
      <c r="A760"/>
    </row>
    <row r="761" spans="1:1">
      <c r="A761"/>
    </row>
    <row r="762" spans="1:1">
      <c r="A762"/>
    </row>
    <row r="763" spans="1:1">
      <c r="A763"/>
    </row>
    <row r="764" spans="1:1">
      <c r="A764"/>
    </row>
    <row r="765" spans="1:1">
      <c r="A765"/>
    </row>
    <row r="766" spans="1:1">
      <c r="A766"/>
    </row>
    <row r="767" spans="1:1">
      <c r="A767"/>
    </row>
    <row r="768" spans="1:1">
      <c r="A768"/>
    </row>
    <row r="769" spans="1:1">
      <c r="A769"/>
    </row>
    <row r="770" spans="1:1">
      <c r="A770"/>
    </row>
    <row r="771" spans="1:1">
      <c r="A771"/>
    </row>
    <row r="772" spans="1:1">
      <c r="A772"/>
    </row>
    <row r="773" spans="1:1">
      <c r="A773"/>
    </row>
    <row r="774" spans="1:1">
      <c r="A774"/>
    </row>
    <row r="775" spans="1:1">
      <c r="A775"/>
    </row>
    <row r="776" spans="1:1">
      <c r="A776"/>
    </row>
    <row r="777" spans="1:1">
      <c r="A777"/>
    </row>
    <row r="778" spans="1:1">
      <c r="A778"/>
    </row>
    <row r="779" spans="1:1">
      <c r="A779"/>
    </row>
    <row r="780" spans="1:1">
      <c r="A780"/>
    </row>
    <row r="781" spans="1:1">
      <c r="A781"/>
    </row>
    <row r="782" spans="1:1">
      <c r="A782"/>
    </row>
    <row r="783" spans="1:1">
      <c r="A783"/>
    </row>
    <row r="784" spans="1:1">
      <c r="A784"/>
    </row>
    <row r="785" spans="1:1">
      <c r="A785"/>
    </row>
    <row r="786" spans="1:1">
      <c r="A786"/>
    </row>
    <row r="787" spans="1:1">
      <c r="A787"/>
    </row>
    <row r="788" spans="1:1">
      <c r="A788"/>
    </row>
    <row r="789" spans="1:1">
      <c r="A789"/>
    </row>
    <row r="790" spans="1:1">
      <c r="A790"/>
    </row>
    <row r="791" spans="1:1">
      <c r="A791"/>
    </row>
    <row r="792" spans="1:1">
      <c r="A792"/>
    </row>
    <row r="793" spans="1:1">
      <c r="A793"/>
    </row>
    <row r="794" spans="1:1">
      <c r="A794"/>
    </row>
    <row r="795" spans="1:1">
      <c r="A795"/>
    </row>
    <row r="796" spans="1:1">
      <c r="A796"/>
    </row>
    <row r="797" spans="1:1">
      <c r="A797"/>
    </row>
    <row r="798" spans="1:1">
      <c r="A798"/>
    </row>
    <row r="799" spans="1:1">
      <c r="A799"/>
    </row>
    <row r="800" spans="1:1">
      <c r="A800"/>
    </row>
    <row r="801" spans="1:1">
      <c r="A801"/>
    </row>
    <row r="802" spans="1:1">
      <c r="A802"/>
    </row>
    <row r="803" spans="1:1">
      <c r="A803"/>
    </row>
    <row r="804" spans="1:1">
      <c r="A804"/>
    </row>
    <row r="805" spans="1:1">
      <c r="A805"/>
    </row>
    <row r="806" spans="1:1">
      <c r="A806"/>
    </row>
    <row r="807" spans="1:1">
      <c r="A807"/>
    </row>
    <row r="808" spans="1:1">
      <c r="A808"/>
    </row>
    <row r="809" spans="1:1">
      <c r="A809"/>
    </row>
    <row r="810" spans="1:1">
      <c r="A810"/>
    </row>
    <row r="811" spans="1:1">
      <c r="A811"/>
    </row>
    <row r="812" spans="1:1">
      <c r="A812"/>
    </row>
    <row r="813" spans="1:1">
      <c r="A813"/>
    </row>
    <row r="814" spans="1:1">
      <c r="A814"/>
    </row>
    <row r="815" spans="1:1">
      <c r="A815"/>
    </row>
    <row r="816" spans="1:1">
      <c r="A816"/>
    </row>
    <row r="817" spans="1:1">
      <c r="A817"/>
    </row>
    <row r="818" spans="1:1">
      <c r="A818"/>
    </row>
    <row r="819" spans="1:1">
      <c r="A819"/>
    </row>
    <row r="820" spans="1:1">
      <c r="A820"/>
    </row>
    <row r="821" spans="1:1">
      <c r="A821"/>
    </row>
    <row r="822" spans="1:1">
      <c r="A822"/>
    </row>
    <row r="823" spans="1:1">
      <c r="A823"/>
    </row>
    <row r="824" spans="1:1">
      <c r="A824"/>
    </row>
    <row r="825" spans="1:1">
      <c r="A825"/>
    </row>
    <row r="826" spans="1:1">
      <c r="A826"/>
    </row>
    <row r="827" spans="1:1">
      <c r="A827"/>
    </row>
    <row r="828" spans="1:1">
      <c r="A828"/>
    </row>
    <row r="829" spans="1:1">
      <c r="A829"/>
    </row>
    <row r="830" spans="1:1">
      <c r="A830"/>
    </row>
    <row r="831" spans="1:1">
      <c r="A831"/>
    </row>
    <row r="832" spans="1:1">
      <c r="A832"/>
    </row>
    <row r="833" spans="1:1">
      <c r="A833"/>
    </row>
    <row r="834" spans="1:1">
      <c r="A834"/>
    </row>
    <row r="835" spans="1:1">
      <c r="A835"/>
    </row>
    <row r="836" spans="1:1">
      <c r="A836"/>
    </row>
    <row r="837" spans="1:1">
      <c r="A837"/>
    </row>
    <row r="838" spans="1:1">
      <c r="A838"/>
    </row>
    <row r="839" spans="1:1">
      <c r="A839"/>
    </row>
    <row r="840" spans="1:1">
      <c r="A840"/>
    </row>
    <row r="841" spans="1:1">
      <c r="A841"/>
    </row>
    <row r="842" spans="1:1">
      <c r="A842"/>
    </row>
    <row r="843" spans="1:1">
      <c r="A843"/>
    </row>
    <row r="844" spans="1:1">
      <c r="A844"/>
    </row>
    <row r="845" spans="1:1">
      <c r="A845"/>
    </row>
    <row r="846" spans="1:1">
      <c r="A846"/>
    </row>
    <row r="847" spans="1:1">
      <c r="A847"/>
    </row>
    <row r="848" spans="1:1">
      <c r="A848"/>
    </row>
    <row r="849" spans="1:1">
      <c r="A849"/>
    </row>
    <row r="850" spans="1:1">
      <c r="A850"/>
    </row>
    <row r="851" spans="1:1">
      <c r="A851"/>
    </row>
    <row r="852" spans="1:1">
      <c r="A852"/>
    </row>
    <row r="853" spans="1:1">
      <c r="A853"/>
    </row>
    <row r="854" spans="1:1">
      <c r="A854"/>
    </row>
    <row r="855" spans="1:1">
      <c r="A855"/>
    </row>
    <row r="856" spans="1:1">
      <c r="A856"/>
    </row>
    <row r="857" spans="1:1">
      <c r="A857"/>
    </row>
    <row r="858" spans="1:1">
      <c r="A858"/>
    </row>
    <row r="859" spans="1:1">
      <c r="A859"/>
    </row>
    <row r="860" spans="1:1">
      <c r="A860"/>
    </row>
    <row r="861" spans="1:1">
      <c r="A861"/>
    </row>
    <row r="862" spans="1:1">
      <c r="A862"/>
    </row>
    <row r="863" spans="1:1">
      <c r="A863"/>
    </row>
    <row r="864" spans="1:1">
      <c r="A864"/>
    </row>
    <row r="865" spans="1:1">
      <c r="A865"/>
    </row>
    <row r="866" spans="1:1">
      <c r="A866"/>
    </row>
    <row r="867" spans="1:1">
      <c r="A867"/>
    </row>
    <row r="868" spans="1:1">
      <c r="A868"/>
    </row>
    <row r="869" spans="1:1">
      <c r="A869"/>
    </row>
    <row r="870" spans="1:1">
      <c r="A870"/>
    </row>
    <row r="871" spans="1:1">
      <c r="A871"/>
    </row>
    <row r="872" spans="1:1">
      <c r="A872"/>
    </row>
    <row r="873" spans="1:1">
      <c r="A873"/>
    </row>
    <row r="874" spans="1:1">
      <c r="A874"/>
    </row>
    <row r="875" spans="1:1">
      <c r="A875"/>
    </row>
    <row r="876" spans="1:1">
      <c r="A876"/>
    </row>
    <row r="877" spans="1:1">
      <c r="A877"/>
    </row>
    <row r="878" spans="1:1">
      <c r="A878"/>
    </row>
    <row r="879" spans="1:1">
      <c r="A879"/>
    </row>
    <row r="880" spans="1:1">
      <c r="A880"/>
    </row>
    <row r="881" spans="1:1">
      <c r="A881"/>
    </row>
    <row r="882" spans="1:1">
      <c r="A882"/>
    </row>
    <row r="883" spans="1:1">
      <c r="A883"/>
    </row>
    <row r="884" spans="1:1">
      <c r="A884"/>
    </row>
    <row r="885" spans="1:1">
      <c r="A885"/>
    </row>
    <row r="886" spans="1:1">
      <c r="A886"/>
    </row>
    <row r="887" spans="1:1">
      <c r="A887"/>
    </row>
    <row r="888" spans="1:1">
      <c r="A888"/>
    </row>
    <row r="889" spans="1:1">
      <c r="A889"/>
    </row>
    <row r="890" spans="1:1">
      <c r="A890"/>
    </row>
    <row r="891" spans="1:1">
      <c r="A891"/>
    </row>
    <row r="892" spans="1:1">
      <c r="A892"/>
    </row>
    <row r="893" spans="1:1">
      <c r="A893"/>
    </row>
    <row r="894" spans="1:1">
      <c r="A894"/>
    </row>
    <row r="895" spans="1:1">
      <c r="A895"/>
    </row>
    <row r="896" spans="1:1">
      <c r="A896"/>
    </row>
    <row r="897" spans="1:1">
      <c r="A897"/>
    </row>
    <row r="898" spans="1:1">
      <c r="A898"/>
    </row>
    <row r="899" spans="1:1">
      <c r="A899"/>
    </row>
    <row r="900" spans="1:1">
      <c r="A900"/>
    </row>
    <row r="901" spans="1:1">
      <c r="A901"/>
    </row>
    <row r="902" spans="1:1">
      <c r="A902"/>
    </row>
    <row r="903" spans="1:1">
      <c r="A903"/>
    </row>
    <row r="904" spans="1:1">
      <c r="A904"/>
    </row>
    <row r="905" spans="1:1">
      <c r="A905"/>
    </row>
    <row r="906" spans="1:1">
      <c r="A906"/>
    </row>
    <row r="907" spans="1:1">
      <c r="A907"/>
    </row>
    <row r="908" spans="1:1">
      <c r="A908"/>
    </row>
    <row r="909" spans="1:1">
      <c r="A909"/>
    </row>
    <row r="910" spans="1:1">
      <c r="A910"/>
    </row>
    <row r="911" spans="1:1">
      <c r="A911"/>
    </row>
    <row r="912" spans="1:1">
      <c r="A912"/>
    </row>
    <row r="913" spans="1:1">
      <c r="A913"/>
    </row>
    <row r="914" spans="1:1">
      <c r="A914"/>
    </row>
    <row r="915" spans="1:1">
      <c r="A915"/>
    </row>
    <row r="916" spans="1:1">
      <c r="A916"/>
    </row>
    <row r="917" spans="1:1">
      <c r="A917"/>
    </row>
    <row r="918" spans="1:1">
      <c r="A918"/>
    </row>
    <row r="919" spans="1:1">
      <c r="A919"/>
    </row>
    <row r="920" spans="1:1">
      <c r="A920"/>
    </row>
    <row r="921" spans="1:1">
      <c r="A921"/>
    </row>
    <row r="922" spans="1:1">
      <c r="A922"/>
    </row>
    <row r="923" spans="1:1">
      <c r="A923"/>
    </row>
    <row r="924" spans="1:1">
      <c r="A924"/>
    </row>
    <row r="925" spans="1:1">
      <c r="A925"/>
    </row>
    <row r="926" spans="1:1">
      <c r="A926"/>
    </row>
    <row r="927" spans="1:1">
      <c r="A927"/>
    </row>
    <row r="928" spans="1:1">
      <c r="A928"/>
    </row>
    <row r="929" spans="1:1">
      <c r="A929"/>
    </row>
    <row r="930" spans="1:1">
      <c r="A930"/>
    </row>
    <row r="931" spans="1:1">
      <c r="A931"/>
    </row>
    <row r="932" spans="1:1">
      <c r="A932"/>
    </row>
    <row r="933" spans="1:1">
      <c r="A933"/>
    </row>
    <row r="934" spans="1:1">
      <c r="A934"/>
    </row>
    <row r="935" spans="1:1">
      <c r="A935"/>
    </row>
    <row r="936" spans="1:1">
      <c r="A936"/>
    </row>
    <row r="937" spans="1:1">
      <c r="A937"/>
    </row>
    <row r="938" spans="1:1">
      <c r="A938"/>
    </row>
    <row r="939" spans="1:1">
      <c r="A939"/>
    </row>
    <row r="940" spans="1:1">
      <c r="A940"/>
    </row>
    <row r="941" spans="1:1">
      <c r="A941"/>
    </row>
    <row r="942" spans="1:1">
      <c r="A942"/>
    </row>
    <row r="943" spans="1:1">
      <c r="A943"/>
    </row>
    <row r="944" spans="1:1">
      <c r="A944"/>
    </row>
    <row r="945" spans="1:1">
      <c r="A945"/>
    </row>
    <row r="946" spans="1:1">
      <c r="A946"/>
    </row>
    <row r="947" spans="1:1">
      <c r="A947"/>
    </row>
    <row r="948" spans="1:1">
      <c r="A948"/>
    </row>
    <row r="949" spans="1:1">
      <c r="A949"/>
    </row>
    <row r="950" spans="1:1">
      <c r="A950"/>
    </row>
    <row r="951" spans="1:1">
      <c r="A951"/>
    </row>
    <row r="952" spans="1:1">
      <c r="A952"/>
    </row>
    <row r="953" spans="1:1">
      <c r="A953"/>
    </row>
    <row r="954" spans="1:1">
      <c r="A954"/>
    </row>
    <row r="955" spans="1:1">
      <c r="A955"/>
    </row>
    <row r="956" spans="1:1">
      <c r="A956"/>
    </row>
    <row r="957" spans="1:1">
      <c r="A957"/>
    </row>
    <row r="958" spans="1:1">
      <c r="A958"/>
    </row>
    <row r="959" spans="1:1">
      <c r="A959"/>
    </row>
    <row r="960" spans="1:1">
      <c r="A960"/>
    </row>
    <row r="961" spans="1:1">
      <c r="A961"/>
    </row>
    <row r="962" spans="1:1">
      <c r="A962"/>
    </row>
    <row r="963" spans="1:1">
      <c r="A963"/>
    </row>
    <row r="964" spans="1:1">
      <c r="A964"/>
    </row>
    <row r="965" spans="1:1">
      <c r="A965"/>
    </row>
    <row r="966" spans="1:1">
      <c r="A966"/>
    </row>
    <row r="967" spans="1:1">
      <c r="A967"/>
    </row>
    <row r="968" spans="1:1">
      <c r="A968"/>
    </row>
    <row r="969" spans="1:1">
      <c r="A969"/>
    </row>
    <row r="970" spans="1:1">
      <c r="A970"/>
    </row>
    <row r="971" spans="1:1">
      <c r="A971"/>
    </row>
    <row r="972" spans="1:1">
      <c r="A972"/>
    </row>
    <row r="973" spans="1:1">
      <c r="A973"/>
    </row>
    <row r="974" spans="1:1">
      <c r="A974"/>
    </row>
    <row r="975" spans="1:1">
      <c r="A975"/>
    </row>
    <row r="976" spans="1:1">
      <c r="A976"/>
    </row>
    <row r="977" spans="1:1">
      <c r="A977"/>
    </row>
    <row r="978" spans="1:1">
      <c r="A978"/>
    </row>
    <row r="979" spans="1:1">
      <c r="A979"/>
    </row>
    <row r="980" spans="1:1">
      <c r="A980"/>
    </row>
    <row r="981" spans="1:1">
      <c r="A981"/>
    </row>
    <row r="982" spans="1:1">
      <c r="A982"/>
    </row>
    <row r="983" spans="1:1">
      <c r="A983"/>
    </row>
    <row r="984" spans="1:1">
      <c r="A984"/>
    </row>
    <row r="985" spans="1:1">
      <c r="A985"/>
    </row>
    <row r="986" spans="1:1">
      <c r="A986"/>
    </row>
    <row r="987" spans="1:1">
      <c r="A987"/>
    </row>
    <row r="988" spans="1:1">
      <c r="A988"/>
    </row>
    <row r="989" spans="1:1">
      <c r="A989"/>
    </row>
    <row r="990" spans="1:1">
      <c r="A990"/>
    </row>
    <row r="991" spans="1:1">
      <c r="A991"/>
    </row>
    <row r="992" spans="1:1">
      <c r="A992"/>
    </row>
    <row r="993" spans="1:1">
      <c r="A993"/>
    </row>
    <row r="994" spans="1:1">
      <c r="A994"/>
    </row>
    <row r="995" spans="1:1">
      <c r="A995"/>
    </row>
    <row r="996" spans="1:1">
      <c r="A996"/>
    </row>
    <row r="997" spans="1:1">
      <c r="A997"/>
    </row>
    <row r="998" spans="1:1">
      <c r="A998"/>
    </row>
    <row r="999" spans="1:1">
      <c r="A999"/>
    </row>
    <row r="1000" spans="1:1">
      <c r="A1000"/>
    </row>
    <row r="1001" spans="1:1">
      <c r="A1001"/>
    </row>
    <row r="1002" spans="1:1">
      <c r="A1002"/>
    </row>
    <row r="1003" spans="1:1">
      <c r="A1003"/>
    </row>
    <row r="1004" spans="1:1">
      <c r="A1004"/>
    </row>
    <row r="1005" spans="1:1">
      <c r="A1005"/>
    </row>
    <row r="1006" spans="1:1">
      <c r="A1006"/>
    </row>
    <row r="1007" spans="1:1">
      <c r="A1007"/>
    </row>
    <row r="1008" spans="1:1">
      <c r="A1008"/>
    </row>
    <row r="1009" spans="1:1">
      <c r="A1009"/>
    </row>
    <row r="1010" spans="1:1">
      <c r="A1010"/>
    </row>
    <row r="1011" spans="1:1">
      <c r="A1011"/>
    </row>
    <row r="1012" spans="1:1">
      <c r="A1012"/>
    </row>
    <row r="1013" spans="1:1">
      <c r="A1013"/>
    </row>
    <row r="1014" spans="1:1">
      <c r="A1014"/>
    </row>
    <row r="1015" spans="1:1">
      <c r="A1015"/>
    </row>
    <row r="1016" spans="1:1">
      <c r="A1016"/>
    </row>
    <row r="1017" spans="1:1">
      <c r="A1017"/>
    </row>
    <row r="1018" spans="1:1">
      <c r="A1018"/>
    </row>
    <row r="1019" spans="1:1">
      <c r="A1019"/>
    </row>
    <row r="1020" spans="1:1">
      <c r="A1020"/>
    </row>
    <row r="1021" spans="1:1">
      <c r="A1021"/>
    </row>
    <row r="1022" spans="1:1">
      <c r="A1022"/>
    </row>
    <row r="1023" spans="1:1">
      <c r="A1023"/>
    </row>
    <row r="1024" spans="1:1">
      <c r="A1024"/>
    </row>
    <row r="1025" spans="1:1">
      <c r="A1025"/>
    </row>
    <row r="1026" spans="1:1">
      <c r="A1026"/>
    </row>
    <row r="1027" spans="1:1">
      <c r="A1027"/>
    </row>
    <row r="1028" spans="1:1">
      <c r="A1028"/>
    </row>
    <row r="1029" spans="1:1">
      <c r="A1029"/>
    </row>
    <row r="1030" spans="1:1">
      <c r="A1030"/>
    </row>
    <row r="1031" spans="1:1">
      <c r="A1031"/>
    </row>
    <row r="1032" spans="1:1">
      <c r="A1032"/>
    </row>
    <row r="1033" spans="1:1">
      <c r="A1033"/>
    </row>
    <row r="1034" spans="1:1">
      <c r="A1034"/>
    </row>
    <row r="1035" spans="1:1">
      <c r="A1035"/>
    </row>
    <row r="1036" spans="1:1">
      <c r="A1036"/>
    </row>
    <row r="1037" spans="1:1">
      <c r="A1037"/>
    </row>
    <row r="1038" spans="1:1">
      <c r="A1038"/>
    </row>
    <row r="1039" spans="1:1">
      <c r="A1039"/>
    </row>
    <row r="1040" spans="1:1">
      <c r="A1040"/>
    </row>
    <row r="1041" spans="1:1">
      <c r="A1041"/>
    </row>
    <row r="1042" spans="1:1">
      <c r="A1042"/>
    </row>
    <row r="1043" spans="1:1">
      <c r="A1043"/>
    </row>
    <row r="1044" spans="1:1">
      <c r="A1044"/>
    </row>
    <row r="1045" spans="1:1">
      <c r="A1045"/>
    </row>
    <row r="1046" spans="1:1">
      <c r="A1046"/>
    </row>
    <row r="1047" spans="1:1">
      <c r="A1047"/>
    </row>
    <row r="1048" spans="1:1">
      <c r="A1048"/>
    </row>
    <row r="1049" spans="1:1">
      <c r="A1049"/>
    </row>
    <row r="1050" spans="1:1">
      <c r="A1050"/>
    </row>
    <row r="1051" spans="1:1">
      <c r="A1051"/>
    </row>
    <row r="1052" spans="1:1">
      <c r="A1052"/>
    </row>
    <row r="1053" spans="1:1">
      <c r="A1053"/>
    </row>
    <row r="1054" spans="1:1">
      <c r="A1054"/>
    </row>
    <row r="1055" spans="1:1">
      <c r="A1055"/>
    </row>
    <row r="1056" spans="1:1">
      <c r="A1056"/>
    </row>
    <row r="1057" spans="1:1">
      <c r="A1057"/>
    </row>
    <row r="1058" spans="1:1">
      <c r="A1058"/>
    </row>
    <row r="1059" spans="1:1">
      <c r="A1059"/>
    </row>
    <row r="1060" spans="1:1">
      <c r="A1060"/>
    </row>
    <row r="1061" spans="1:1">
      <c r="A1061"/>
    </row>
    <row r="1062" spans="1:1">
      <c r="A1062"/>
    </row>
    <row r="1063" spans="1:1">
      <c r="A1063"/>
    </row>
    <row r="1064" spans="1:1">
      <c r="A1064"/>
    </row>
    <row r="1065" spans="1:1">
      <c r="A1065"/>
    </row>
    <row r="1066" spans="1:1">
      <c r="A1066"/>
    </row>
    <row r="1067" spans="1:1">
      <c r="A1067"/>
    </row>
    <row r="1068" spans="1:1">
      <c r="A1068"/>
    </row>
    <row r="1069" spans="1:1">
      <c r="A1069"/>
    </row>
    <row r="1070" spans="1:1">
      <c r="A1070"/>
    </row>
    <row r="1071" spans="1:1">
      <c r="A1071"/>
    </row>
    <row r="1072" spans="1:1">
      <c r="A1072"/>
    </row>
    <row r="1073" spans="1:1">
      <c r="A1073"/>
    </row>
    <row r="1074" spans="1:1">
      <c r="A1074"/>
    </row>
    <row r="1075" spans="1:1">
      <c r="A1075"/>
    </row>
    <row r="1076" spans="1:1">
      <c r="A1076"/>
    </row>
    <row r="1077" spans="1:1">
      <c r="A1077"/>
    </row>
    <row r="1078" spans="1:1">
      <c r="A1078"/>
    </row>
    <row r="1079" spans="1:1">
      <c r="A1079"/>
    </row>
    <row r="1080" spans="1:1">
      <c r="A1080"/>
    </row>
    <row r="1081" spans="1:1">
      <c r="A1081"/>
    </row>
    <row r="1082" spans="1:1">
      <c r="A1082"/>
    </row>
    <row r="1083" spans="1:1">
      <c r="A1083"/>
    </row>
    <row r="1084" spans="1:1">
      <c r="A1084"/>
    </row>
    <row r="1085" spans="1:1">
      <c r="A1085"/>
    </row>
    <row r="1086" spans="1:1">
      <c r="A1086"/>
    </row>
    <row r="1087" spans="1:1">
      <c r="A1087"/>
    </row>
    <row r="1088" spans="1:1">
      <c r="A1088"/>
    </row>
    <row r="1089" spans="1:1">
      <c r="A1089"/>
    </row>
    <row r="1090" spans="1:1">
      <c r="A1090"/>
    </row>
    <row r="1091" spans="1:1">
      <c r="A1091"/>
    </row>
    <row r="1092" spans="1:1">
      <c r="A1092"/>
    </row>
    <row r="1093" spans="1:1">
      <c r="A1093"/>
    </row>
    <row r="1094" spans="1:1">
      <c r="A1094"/>
    </row>
    <row r="1095" spans="1:1">
      <c r="A1095"/>
    </row>
    <row r="1096" spans="1:1">
      <c r="A1096"/>
    </row>
    <row r="1097" spans="1:1">
      <c r="A1097"/>
    </row>
    <row r="1098" spans="1:1">
      <c r="A1098"/>
    </row>
    <row r="1099" spans="1:1">
      <c r="A1099"/>
    </row>
    <row r="1100" spans="1:1">
      <c r="A1100"/>
    </row>
    <row r="1101" spans="1:1">
      <c r="A1101"/>
    </row>
    <row r="1102" spans="1:1">
      <c r="A1102"/>
    </row>
    <row r="1103" spans="1:1">
      <c r="A1103"/>
    </row>
    <row r="1104" spans="1:1">
      <c r="A1104"/>
    </row>
    <row r="1105" spans="1:1">
      <c r="A1105"/>
    </row>
    <row r="1106" spans="1:1">
      <c r="A1106"/>
    </row>
    <row r="1107" spans="1:1">
      <c r="A1107"/>
    </row>
    <row r="1108" spans="1:1">
      <c r="A1108"/>
    </row>
    <row r="1109" spans="1:1">
      <c r="A1109"/>
    </row>
    <row r="1110" spans="1:1">
      <c r="A1110"/>
    </row>
    <row r="1111" spans="1:1">
      <c r="A1111"/>
    </row>
    <row r="1112" spans="1:1">
      <c r="A1112"/>
    </row>
    <row r="1113" spans="1:1">
      <c r="A1113"/>
    </row>
    <row r="1114" spans="1:1">
      <c r="A1114"/>
    </row>
    <row r="1115" spans="1:1">
      <c r="A1115"/>
    </row>
    <row r="1116" spans="1:1">
      <c r="A1116"/>
    </row>
    <row r="1117" spans="1:1">
      <c r="A1117"/>
    </row>
    <row r="1118" spans="1:1">
      <c r="A1118"/>
    </row>
    <row r="1119" spans="1:1">
      <c r="A1119"/>
    </row>
    <row r="1120" spans="1:1">
      <c r="A1120"/>
    </row>
    <row r="1121" spans="1:1">
      <c r="A1121"/>
    </row>
    <row r="1122" spans="1:1">
      <c r="A1122"/>
    </row>
    <row r="1123" spans="1:1">
      <c r="A1123"/>
    </row>
    <row r="1124" spans="1:1">
      <c r="A1124"/>
    </row>
    <row r="1125" spans="1:1">
      <c r="A1125"/>
    </row>
    <row r="1126" spans="1:1">
      <c r="A1126"/>
    </row>
    <row r="1127" spans="1:1">
      <c r="A1127"/>
    </row>
    <row r="1128" spans="1:1">
      <c r="A1128"/>
    </row>
    <row r="1129" spans="1:1">
      <c r="A1129"/>
    </row>
    <row r="1130" spans="1:1">
      <c r="A1130"/>
    </row>
    <row r="1131" spans="1:1">
      <c r="A1131"/>
    </row>
    <row r="1132" spans="1:1">
      <c r="A1132"/>
    </row>
    <row r="1133" spans="1:1">
      <c r="A1133"/>
    </row>
    <row r="1134" spans="1:1">
      <c r="A1134"/>
    </row>
    <row r="1135" spans="1:1">
      <c r="A1135"/>
    </row>
    <row r="1136" spans="1:1">
      <c r="A1136"/>
    </row>
    <row r="1137" spans="1:1">
      <c r="A1137"/>
    </row>
    <row r="1138" spans="1:1">
      <c r="A1138"/>
    </row>
    <row r="1139" spans="1:1">
      <c r="A1139"/>
    </row>
    <row r="1140" spans="1:1">
      <c r="A1140"/>
    </row>
    <row r="1141" spans="1:1">
      <c r="A1141"/>
    </row>
    <row r="1142" spans="1:1">
      <c r="A1142"/>
    </row>
    <row r="1143" spans="1:1">
      <c r="A1143"/>
    </row>
    <row r="1144" spans="1:1">
      <c r="A1144"/>
    </row>
    <row r="1145" spans="1:1">
      <c r="A1145"/>
    </row>
    <row r="1146" spans="1:1">
      <c r="A1146"/>
    </row>
    <row r="1147" spans="1:1">
      <c r="A1147"/>
    </row>
    <row r="1148" spans="1:1">
      <c r="A1148"/>
    </row>
    <row r="1149" spans="1:1">
      <c r="A1149"/>
    </row>
    <row r="1150" spans="1:1">
      <c r="A1150"/>
    </row>
    <row r="1151" spans="1:1">
      <c r="A1151"/>
    </row>
    <row r="1152" spans="1:1">
      <c r="A1152"/>
    </row>
    <row r="1153" spans="1:1">
      <c r="A1153"/>
    </row>
    <row r="1154" spans="1:1">
      <c r="A1154"/>
    </row>
    <row r="1155" spans="1:1">
      <c r="A1155"/>
    </row>
    <row r="1156" spans="1:1">
      <c r="A1156"/>
    </row>
    <row r="1157" spans="1:1">
      <c r="A1157"/>
    </row>
    <row r="1158" spans="1:1">
      <c r="A1158"/>
    </row>
    <row r="1159" spans="1:1">
      <c r="A1159"/>
    </row>
    <row r="1160" spans="1:1">
      <c r="A1160"/>
    </row>
    <row r="1161" spans="1:1">
      <c r="A1161"/>
    </row>
    <row r="1162" spans="1:1">
      <c r="A1162"/>
    </row>
    <row r="1163" spans="1:1">
      <c r="A1163"/>
    </row>
    <row r="1164" spans="1:1">
      <c r="A1164"/>
    </row>
    <row r="1165" spans="1:1">
      <c r="A1165"/>
    </row>
    <row r="1166" spans="1:1">
      <c r="A1166"/>
    </row>
    <row r="1167" spans="1:1">
      <c r="A1167"/>
    </row>
    <row r="1168" spans="1:1">
      <c r="A1168"/>
    </row>
    <row r="1169" spans="1:1">
      <c r="A1169"/>
    </row>
    <row r="1170" spans="1:1">
      <c r="A1170"/>
    </row>
    <row r="1171" spans="1:1">
      <c r="A1171"/>
    </row>
    <row r="1172" spans="1:1">
      <c r="A1172"/>
    </row>
    <row r="1173" spans="1:1">
      <c r="A1173"/>
    </row>
    <row r="1174" spans="1:1">
      <c r="A1174"/>
    </row>
    <row r="1175" spans="1:1">
      <c r="A1175"/>
    </row>
    <row r="1176" spans="1:1">
      <c r="A1176"/>
    </row>
    <row r="1177" spans="1:1">
      <c r="A1177"/>
    </row>
    <row r="1178" spans="1:1">
      <c r="A1178"/>
    </row>
    <row r="1179" spans="1:1">
      <c r="A1179"/>
    </row>
    <row r="1180" spans="1:1">
      <c r="A1180"/>
    </row>
    <row r="1181" spans="1:1">
      <c r="A1181"/>
    </row>
    <row r="1182" spans="1:1">
      <c r="A1182"/>
    </row>
    <row r="1183" spans="1:1">
      <c r="A1183"/>
    </row>
    <row r="1184" spans="1:1">
      <c r="A1184"/>
    </row>
    <row r="1185" spans="1:1">
      <c r="A1185"/>
    </row>
    <row r="1186" spans="1:1">
      <c r="A1186"/>
    </row>
    <row r="1187" spans="1:1">
      <c r="A1187"/>
    </row>
    <row r="1188" spans="1:1">
      <c r="A1188"/>
    </row>
    <row r="1189" spans="1:1">
      <c r="A1189"/>
    </row>
    <row r="1190" spans="1:1">
      <c r="A1190"/>
    </row>
    <row r="1191" spans="1:1">
      <c r="A1191"/>
    </row>
    <row r="1192" spans="1:1">
      <c r="A1192"/>
    </row>
    <row r="1193" spans="1:1">
      <c r="A1193"/>
    </row>
    <row r="1194" spans="1:1">
      <c r="A1194"/>
    </row>
    <row r="1195" spans="1:1">
      <c r="A1195"/>
    </row>
    <row r="1196" spans="1:1">
      <c r="A1196"/>
    </row>
    <row r="1197" spans="1:1">
      <c r="A1197"/>
    </row>
    <row r="1198" spans="1:1">
      <c r="A1198"/>
    </row>
    <row r="1199" spans="1:1">
      <c r="A1199"/>
    </row>
    <row r="1200" spans="1:1">
      <c r="A1200"/>
    </row>
    <row r="1201" spans="1:1">
      <c r="A1201"/>
    </row>
    <row r="1202" spans="1:1">
      <c r="A1202"/>
    </row>
    <row r="1203" spans="1:1">
      <c r="A1203"/>
    </row>
    <row r="1204" spans="1:1">
      <c r="A1204"/>
    </row>
    <row r="1205" spans="1:1">
      <c r="A1205"/>
    </row>
    <row r="1206" spans="1:1">
      <c r="A1206"/>
    </row>
    <row r="1207" spans="1:1">
      <c r="A1207"/>
    </row>
    <row r="1208" spans="1:1">
      <c r="A1208"/>
    </row>
    <row r="1209" spans="1:1">
      <c r="A1209"/>
    </row>
    <row r="1210" spans="1:1">
      <c r="A1210"/>
    </row>
    <row r="1211" spans="1:1">
      <c r="A1211"/>
    </row>
    <row r="1212" spans="1:1">
      <c r="A1212"/>
    </row>
    <row r="1213" spans="1:1">
      <c r="A1213"/>
    </row>
    <row r="1214" spans="1:1">
      <c r="A1214"/>
    </row>
    <row r="1215" spans="1:1">
      <c r="A1215"/>
    </row>
    <row r="1216" spans="1:1">
      <c r="A1216"/>
    </row>
    <row r="1217" spans="1:1">
      <c r="A1217"/>
    </row>
    <row r="1218" spans="1:1">
      <c r="A1218"/>
    </row>
    <row r="1219" spans="1:1">
      <c r="A1219"/>
    </row>
    <row r="1220" spans="1:1">
      <c r="A1220"/>
    </row>
    <row r="1221" spans="1:1">
      <c r="A1221"/>
    </row>
    <row r="1222" spans="1:1">
      <c r="A1222"/>
    </row>
    <row r="1223" spans="1:1">
      <c r="A1223"/>
    </row>
    <row r="1224" spans="1:1">
      <c r="A1224"/>
    </row>
    <row r="1225" spans="1:1">
      <c r="A1225"/>
    </row>
    <row r="1226" spans="1:1">
      <c r="A1226"/>
    </row>
    <row r="1227" spans="1:1">
      <c r="A1227"/>
    </row>
    <row r="1228" spans="1:1">
      <c r="A1228"/>
    </row>
    <row r="1229" spans="1:1">
      <c r="A1229"/>
    </row>
    <row r="1230" spans="1:1">
      <c r="A1230"/>
    </row>
    <row r="1231" spans="1:1">
      <c r="A1231"/>
    </row>
    <row r="1232" spans="1:1">
      <c r="A1232"/>
    </row>
    <row r="1233" spans="1:1">
      <c r="A1233"/>
    </row>
    <row r="1234" spans="1:1">
      <c r="A1234"/>
    </row>
    <row r="1235" spans="1:1">
      <c r="A1235"/>
    </row>
    <row r="1236" spans="1:1">
      <c r="A1236"/>
    </row>
    <row r="1237" spans="1:1">
      <c r="A1237"/>
    </row>
    <row r="1238" spans="1:1">
      <c r="A1238"/>
    </row>
    <row r="1239" spans="1:1">
      <c r="A1239"/>
    </row>
    <row r="1240" spans="1:1">
      <c r="A1240"/>
    </row>
    <row r="1241" spans="1:1">
      <c r="A1241"/>
    </row>
    <row r="1242" spans="1:1">
      <c r="A1242"/>
    </row>
    <row r="1243" spans="1:1">
      <c r="A1243"/>
    </row>
    <row r="1244" spans="1:1">
      <c r="A1244"/>
    </row>
    <row r="1245" spans="1:1">
      <c r="A1245"/>
    </row>
    <row r="1246" spans="1:1">
      <c r="A1246"/>
    </row>
    <row r="1247" spans="1:1">
      <c r="A1247"/>
    </row>
    <row r="1248" spans="1:1">
      <c r="A1248"/>
    </row>
    <row r="1249" spans="1:1">
      <c r="A1249"/>
    </row>
    <row r="1250" spans="1:1">
      <c r="A1250"/>
    </row>
    <row r="1251" spans="1:1">
      <c r="A1251"/>
    </row>
    <row r="1252" spans="1:1">
      <c r="A1252"/>
    </row>
    <row r="1253" spans="1:1">
      <c r="A1253"/>
    </row>
    <row r="1254" spans="1:1">
      <c r="A1254"/>
    </row>
    <row r="1255" spans="1:1">
      <c r="A1255"/>
    </row>
    <row r="1256" spans="1:1">
      <c r="A1256"/>
    </row>
    <row r="1257" spans="1:1">
      <c r="A1257"/>
    </row>
    <row r="1258" spans="1:1">
      <c r="A1258"/>
    </row>
    <row r="1259" spans="1:1">
      <c r="A1259"/>
    </row>
    <row r="1260" spans="1:1">
      <c r="A1260"/>
    </row>
    <row r="1261" spans="1:1">
      <c r="A1261"/>
    </row>
    <row r="1262" spans="1:1">
      <c r="A1262"/>
    </row>
    <row r="1263" spans="1:1">
      <c r="A1263"/>
    </row>
    <row r="1264" spans="1:1">
      <c r="A1264"/>
    </row>
    <row r="1265" spans="1:1">
      <c r="A1265"/>
    </row>
    <row r="1266" spans="1:1">
      <c r="A1266"/>
    </row>
    <row r="1267" spans="1:1">
      <c r="A1267"/>
    </row>
    <row r="1268" spans="1:1">
      <c r="A1268"/>
    </row>
    <row r="1269" spans="1:1">
      <c r="A1269"/>
    </row>
    <row r="1270" spans="1:1">
      <c r="A1270"/>
    </row>
    <row r="1271" spans="1:1">
      <c r="A1271"/>
    </row>
    <row r="1272" spans="1:1">
      <c r="A1272"/>
    </row>
    <row r="1273" spans="1:1">
      <c r="A1273"/>
    </row>
    <row r="1274" spans="1:1">
      <c r="A1274"/>
    </row>
    <row r="1275" spans="1:1">
      <c r="A1275"/>
    </row>
    <row r="1276" spans="1:1">
      <c r="A1276"/>
    </row>
    <row r="1277" spans="1:1">
      <c r="A1277"/>
    </row>
    <row r="1278" spans="1:1">
      <c r="A1278"/>
    </row>
    <row r="1279" spans="1:1">
      <c r="A1279"/>
    </row>
    <row r="1280" spans="1:1">
      <c r="A1280"/>
    </row>
    <row r="1281" spans="1:1">
      <c r="A1281"/>
    </row>
    <row r="1282" spans="1:1">
      <c r="A1282"/>
    </row>
    <row r="1283" spans="1:1">
      <c r="A1283"/>
    </row>
    <row r="1284" spans="1:1">
      <c r="A1284"/>
    </row>
    <row r="1285" spans="1:1">
      <c r="A1285"/>
    </row>
    <row r="1286" spans="1:1">
      <c r="A1286"/>
    </row>
    <row r="1287" spans="1:1">
      <c r="A1287"/>
    </row>
    <row r="1288" spans="1:1">
      <c r="A1288"/>
    </row>
    <row r="1289" spans="1:1">
      <c r="A1289"/>
    </row>
    <row r="1290" spans="1:1">
      <c r="A1290"/>
    </row>
    <row r="1291" spans="1:1">
      <c r="A1291"/>
    </row>
    <row r="1292" spans="1:1">
      <c r="A1292"/>
    </row>
    <row r="1293" spans="1:1">
      <c r="A1293"/>
    </row>
    <row r="1294" spans="1:1">
      <c r="A1294"/>
    </row>
    <row r="1295" spans="1:1">
      <c r="A1295"/>
    </row>
    <row r="1296" spans="1:1">
      <c r="A1296"/>
    </row>
    <row r="1297" spans="1:1">
      <c r="A1297"/>
    </row>
    <row r="1298" spans="1:1">
      <c r="A1298"/>
    </row>
    <row r="1299" spans="1:1">
      <c r="A1299"/>
    </row>
    <row r="1300" spans="1:1">
      <c r="A1300"/>
    </row>
    <row r="1301" spans="1:1">
      <c r="A1301"/>
    </row>
    <row r="1302" spans="1:1">
      <c r="A1302"/>
    </row>
    <row r="1303" spans="1:1">
      <c r="A1303"/>
    </row>
    <row r="1304" spans="1:1">
      <c r="A1304"/>
    </row>
    <row r="1305" spans="1:1">
      <c r="A1305"/>
    </row>
    <row r="1306" spans="1:1">
      <c r="A1306"/>
    </row>
    <row r="1307" spans="1:1">
      <c r="A1307"/>
    </row>
    <row r="1308" spans="1:1">
      <c r="A1308"/>
    </row>
    <row r="1309" spans="1:1">
      <c r="A1309"/>
    </row>
    <row r="1310" spans="1:1">
      <c r="A1310"/>
    </row>
    <row r="1311" spans="1:1">
      <c r="A1311"/>
    </row>
    <row r="1312" spans="1:1">
      <c r="A1312"/>
    </row>
    <row r="1313" spans="1:1">
      <c r="A1313"/>
    </row>
    <row r="1314" spans="1:1">
      <c r="A1314"/>
    </row>
    <row r="1315" spans="1:1">
      <c r="A1315"/>
    </row>
    <row r="1316" spans="1:1">
      <c r="A1316"/>
    </row>
    <row r="1317" spans="1:1">
      <c r="A1317"/>
    </row>
    <row r="1318" spans="1:1">
      <c r="A1318"/>
    </row>
    <row r="1319" spans="1:1">
      <c r="A1319"/>
    </row>
    <row r="1320" spans="1:1">
      <c r="A1320"/>
    </row>
    <row r="1321" spans="1:1">
      <c r="A1321"/>
    </row>
    <row r="1322" spans="1:1">
      <c r="A1322"/>
    </row>
    <row r="1323" spans="1:1">
      <c r="A1323"/>
    </row>
    <row r="1324" spans="1:1">
      <c r="A1324"/>
    </row>
    <row r="1325" spans="1:1">
      <c r="A1325"/>
    </row>
    <row r="1326" spans="1:1">
      <c r="A1326"/>
    </row>
    <row r="1327" spans="1:1">
      <c r="A1327"/>
    </row>
    <row r="1328" spans="1:1">
      <c r="A1328"/>
    </row>
    <row r="1329" spans="1:1">
      <c r="A1329"/>
    </row>
    <row r="1330" spans="1:1">
      <c r="A1330"/>
    </row>
    <row r="1331" spans="1:1">
      <c r="A1331"/>
    </row>
    <row r="1332" spans="1:1">
      <c r="A1332"/>
    </row>
    <row r="1333" spans="1:1">
      <c r="A1333"/>
    </row>
    <row r="1334" spans="1:1">
      <c r="A1334"/>
    </row>
    <row r="1335" spans="1:1">
      <c r="A1335"/>
    </row>
    <row r="1336" spans="1:1">
      <c r="A1336"/>
    </row>
    <row r="1337" spans="1:1">
      <c r="A1337"/>
    </row>
    <row r="1338" spans="1:1">
      <c r="A1338"/>
    </row>
    <row r="1339" spans="1:1">
      <c r="A1339"/>
    </row>
    <row r="1340" spans="1:1">
      <c r="A1340"/>
    </row>
    <row r="1341" spans="1:1">
      <c r="A1341"/>
    </row>
    <row r="1342" spans="1:1">
      <c r="A1342"/>
    </row>
    <row r="1343" spans="1:1">
      <c r="A1343"/>
    </row>
    <row r="1344" spans="1:1">
      <c r="A1344"/>
    </row>
    <row r="1345" spans="1:1">
      <c r="A1345"/>
    </row>
    <row r="1346" spans="1:1">
      <c r="A1346"/>
    </row>
    <row r="1347" spans="1:1">
      <c r="A1347"/>
    </row>
    <row r="1348" spans="1:1">
      <c r="A1348"/>
    </row>
    <row r="1349" spans="1:1">
      <c r="A1349"/>
    </row>
    <row r="1350" spans="1:1">
      <c r="A1350"/>
    </row>
    <row r="1351" spans="1:1">
      <c r="A1351"/>
    </row>
    <row r="1352" spans="1:1">
      <c r="A1352"/>
    </row>
    <row r="1353" spans="1:1">
      <c r="A1353"/>
    </row>
    <row r="1354" spans="1:1">
      <c r="A1354"/>
    </row>
    <row r="1355" spans="1:1">
      <c r="A1355"/>
    </row>
    <row r="1356" spans="1:1">
      <c r="A1356"/>
    </row>
    <row r="1357" spans="1:1">
      <c r="A1357"/>
    </row>
    <row r="1358" spans="1:1">
      <c r="A1358"/>
    </row>
    <row r="1359" spans="1:1">
      <c r="A1359"/>
    </row>
    <row r="1360" spans="1:1">
      <c r="A1360"/>
    </row>
    <row r="1361" spans="1:1">
      <c r="A1361"/>
    </row>
    <row r="1362" spans="1:1">
      <c r="A1362"/>
    </row>
    <row r="1363" spans="1:1">
      <c r="A1363"/>
    </row>
    <row r="1364" spans="1:1">
      <c r="A1364"/>
    </row>
    <row r="1365" spans="1:1">
      <c r="A1365"/>
    </row>
    <row r="1366" spans="1:1">
      <c r="A1366"/>
    </row>
    <row r="1367" spans="1:1">
      <c r="A1367"/>
    </row>
    <row r="1368" spans="1:1">
      <c r="A1368"/>
    </row>
    <row r="1369" spans="1:1">
      <c r="A1369"/>
    </row>
    <row r="1370" spans="1:1">
      <c r="A1370"/>
    </row>
    <row r="1371" spans="1:1">
      <c r="A1371"/>
    </row>
    <row r="1372" spans="1:1">
      <c r="A1372"/>
    </row>
    <row r="1373" spans="1:1">
      <c r="A1373"/>
    </row>
    <row r="1374" spans="1:1">
      <c r="A1374"/>
    </row>
    <row r="1375" spans="1:1">
      <c r="A1375"/>
    </row>
    <row r="1376" spans="1:1">
      <c r="A1376"/>
    </row>
    <row r="1377" spans="1:1">
      <c r="A1377"/>
    </row>
    <row r="1378" spans="1:1">
      <c r="A1378"/>
    </row>
    <row r="1379" spans="1:1">
      <c r="A1379"/>
    </row>
    <row r="1380" spans="1:1">
      <c r="A1380"/>
    </row>
    <row r="1381" spans="1:1">
      <c r="A1381"/>
    </row>
    <row r="1382" spans="1:1">
      <c r="A1382"/>
    </row>
    <row r="1383" spans="1:1">
      <c r="A1383"/>
    </row>
    <row r="1384" spans="1:1">
      <c r="A1384"/>
    </row>
    <row r="1385" spans="1:1">
      <c r="A1385"/>
    </row>
    <row r="1386" spans="1:1">
      <c r="A1386"/>
    </row>
    <row r="1387" spans="1:1">
      <c r="A1387"/>
    </row>
    <row r="1388" spans="1:1">
      <c r="A1388"/>
    </row>
    <row r="1389" spans="1:1">
      <c r="A1389"/>
    </row>
    <row r="1390" spans="1:1">
      <c r="A1390"/>
    </row>
    <row r="1391" spans="1:1">
      <c r="A1391"/>
    </row>
    <row r="1392" spans="1:1">
      <c r="A1392"/>
    </row>
    <row r="1393" spans="1:1">
      <c r="A1393"/>
    </row>
    <row r="1394" spans="1:1">
      <c r="A1394"/>
    </row>
    <row r="1395" spans="1:1">
      <c r="A1395"/>
    </row>
    <row r="1396" spans="1:1">
      <c r="A1396"/>
    </row>
    <row r="1397" spans="1:1">
      <c r="A1397"/>
    </row>
    <row r="1398" spans="1:1">
      <c r="A1398"/>
    </row>
    <row r="1399" spans="1:1">
      <c r="A1399"/>
    </row>
    <row r="1400" spans="1:1">
      <c r="A1400"/>
    </row>
    <row r="1401" spans="1:1">
      <c r="A1401"/>
    </row>
    <row r="1402" spans="1:1">
      <c r="A1402"/>
    </row>
    <row r="1403" spans="1:1">
      <c r="A1403"/>
    </row>
    <row r="1404" spans="1:1">
      <c r="A1404"/>
    </row>
    <row r="1405" spans="1:1">
      <c r="A1405"/>
    </row>
    <row r="1406" spans="1:1">
      <c r="A1406"/>
    </row>
    <row r="1407" spans="1:1">
      <c r="A1407"/>
    </row>
    <row r="1408" spans="1:1">
      <c r="A1408"/>
    </row>
    <row r="1409" spans="1:1">
      <c r="A1409"/>
    </row>
    <row r="1410" spans="1:1">
      <c r="A1410"/>
    </row>
    <row r="1411" spans="1:1">
      <c r="A1411"/>
    </row>
    <row r="1412" spans="1:1">
      <c r="A1412"/>
    </row>
    <row r="1413" spans="1:1">
      <c r="A1413"/>
    </row>
    <row r="1414" spans="1:1">
      <c r="A1414"/>
    </row>
    <row r="1415" spans="1:1">
      <c r="A1415"/>
    </row>
    <row r="1416" spans="1:1">
      <c r="A1416"/>
    </row>
    <row r="1417" spans="1:1">
      <c r="A1417"/>
    </row>
    <row r="1418" spans="1:1">
      <c r="A1418"/>
    </row>
    <row r="1419" spans="1:1">
      <c r="A1419"/>
    </row>
    <row r="1420" spans="1:1">
      <c r="A1420"/>
    </row>
    <row r="1421" spans="1:1">
      <c r="A1421"/>
    </row>
    <row r="1422" spans="1:1">
      <c r="A1422"/>
    </row>
    <row r="1423" spans="1:1">
      <c r="A1423"/>
    </row>
    <row r="1424" spans="1:1">
      <c r="A1424"/>
    </row>
    <row r="1425" spans="1:1">
      <c r="A1425"/>
    </row>
    <row r="1426" spans="1:1">
      <c r="A1426"/>
    </row>
    <row r="1427" spans="1:1">
      <c r="A1427"/>
    </row>
    <row r="1428" spans="1:1">
      <c r="A1428"/>
    </row>
    <row r="1429" spans="1:1">
      <c r="A1429"/>
    </row>
    <row r="1430" spans="1:1">
      <c r="A1430"/>
    </row>
    <row r="1431" spans="1:1">
      <c r="A1431"/>
    </row>
    <row r="1432" spans="1:1">
      <c r="A1432"/>
    </row>
    <row r="1433" spans="1:1">
      <c r="A1433"/>
    </row>
    <row r="1434" spans="1:1">
      <c r="A1434"/>
    </row>
    <row r="1435" spans="1:1">
      <c r="A1435"/>
    </row>
    <row r="1436" spans="1:1">
      <c r="A1436"/>
    </row>
    <row r="1437" spans="1:1">
      <c r="A1437"/>
    </row>
    <row r="1438" spans="1:1">
      <c r="A1438"/>
    </row>
    <row r="1439" spans="1:1">
      <c r="A1439"/>
    </row>
    <row r="1440" spans="1:1">
      <c r="A1440"/>
    </row>
    <row r="1441" spans="1:1">
      <c r="A1441"/>
    </row>
    <row r="1442" spans="1:1">
      <c r="A1442"/>
    </row>
    <row r="1443" spans="1:1">
      <c r="A1443"/>
    </row>
    <row r="1444" spans="1:1">
      <c r="A1444"/>
    </row>
    <row r="1445" spans="1:1">
      <c r="A1445"/>
    </row>
    <row r="1446" spans="1:1">
      <c r="A1446"/>
    </row>
    <row r="1447" spans="1:1">
      <c r="A1447"/>
    </row>
    <row r="1448" spans="1:1">
      <c r="A1448"/>
    </row>
    <row r="1449" spans="1:1">
      <c r="A1449"/>
    </row>
    <row r="1450" spans="1:1">
      <c r="A1450"/>
    </row>
    <row r="1451" spans="1:1">
      <c r="A1451"/>
    </row>
    <row r="1452" spans="1:1">
      <c r="A1452"/>
    </row>
    <row r="1453" spans="1:1">
      <c r="A1453"/>
    </row>
    <row r="1454" spans="1:1">
      <c r="A1454"/>
    </row>
    <row r="1455" spans="1:1">
      <c r="A1455"/>
    </row>
    <row r="1456" spans="1:1">
      <c r="A1456"/>
    </row>
    <row r="1457" spans="1:1">
      <c r="A1457"/>
    </row>
    <row r="1458" spans="1:1">
      <c r="A1458"/>
    </row>
    <row r="1459" spans="1:1">
      <c r="A1459"/>
    </row>
    <row r="1460" spans="1:1">
      <c r="A1460"/>
    </row>
    <row r="1461" spans="1:1">
      <c r="A1461"/>
    </row>
    <row r="1462" spans="1:1">
      <c r="A1462"/>
    </row>
    <row r="1463" spans="1:1">
      <c r="A1463"/>
    </row>
    <row r="1464" spans="1:1">
      <c r="A1464"/>
    </row>
    <row r="1465" spans="1:1">
      <c r="A1465"/>
    </row>
    <row r="1466" spans="1:1">
      <c r="A1466"/>
    </row>
    <row r="1467" spans="1:1">
      <c r="A1467"/>
    </row>
    <row r="1468" spans="1:1">
      <c r="A1468"/>
    </row>
    <row r="1469" spans="1:1">
      <c r="A1469"/>
    </row>
    <row r="1470" spans="1:1">
      <c r="A1470"/>
    </row>
    <row r="1471" spans="1:1">
      <c r="A1471"/>
    </row>
    <row r="1472" spans="1:1">
      <c r="A1472"/>
    </row>
    <row r="1473" spans="1:1">
      <c r="A1473"/>
    </row>
    <row r="1474" spans="1:1">
      <c r="A1474"/>
    </row>
    <row r="1475" spans="1:1">
      <c r="A1475"/>
    </row>
    <row r="1476" spans="1:1">
      <c r="A1476"/>
    </row>
    <row r="1477" spans="1:1">
      <c r="A1477"/>
    </row>
    <row r="1478" spans="1:1">
      <c r="A1478"/>
    </row>
    <row r="1479" spans="1:1">
      <c r="A1479"/>
    </row>
    <row r="1480" spans="1:1">
      <c r="A1480"/>
    </row>
    <row r="1481" spans="1:1">
      <c r="A1481"/>
    </row>
    <row r="1482" spans="1:1">
      <c r="A1482"/>
    </row>
    <row r="1483" spans="1:1">
      <c r="A1483"/>
    </row>
    <row r="1484" spans="1:1">
      <c r="A1484"/>
    </row>
    <row r="1485" spans="1:1">
      <c r="A1485"/>
    </row>
    <row r="1486" spans="1:1">
      <c r="A1486"/>
    </row>
    <row r="1487" spans="1:1">
      <c r="A1487"/>
    </row>
    <row r="1488" spans="1:1">
      <c r="A1488"/>
    </row>
    <row r="1489" spans="1:1">
      <c r="A1489"/>
    </row>
    <row r="1490" spans="1:1">
      <c r="A1490"/>
    </row>
    <row r="1491" spans="1:1">
      <c r="A1491"/>
    </row>
    <row r="1492" spans="1:1">
      <c r="A1492"/>
    </row>
    <row r="1493" spans="1:1">
      <c r="A1493"/>
    </row>
    <row r="1494" spans="1:1">
      <c r="A1494"/>
    </row>
    <row r="1495" spans="1:1">
      <c r="A1495"/>
    </row>
    <row r="1496" spans="1:1">
      <c r="A1496"/>
    </row>
    <row r="1497" spans="1:1">
      <c r="A1497"/>
    </row>
    <row r="1498" spans="1:1">
      <c r="A1498"/>
    </row>
    <row r="1499" spans="1:1">
      <c r="A1499"/>
    </row>
    <row r="1500" spans="1:1">
      <c r="A1500"/>
    </row>
    <row r="1501" spans="1:1">
      <c r="A1501"/>
    </row>
    <row r="1502" spans="1:1">
      <c r="A1502"/>
    </row>
    <row r="1503" spans="1:1">
      <c r="A1503"/>
    </row>
    <row r="1504" spans="1:1">
      <c r="A1504"/>
    </row>
    <row r="1505" spans="1:1">
      <c r="A1505"/>
    </row>
    <row r="1506" spans="1:1">
      <c r="A1506"/>
    </row>
    <row r="1507" spans="1:1">
      <c r="A1507"/>
    </row>
    <row r="1508" spans="1:1">
      <c r="A1508"/>
    </row>
    <row r="1509" spans="1:1">
      <c r="A1509"/>
    </row>
    <row r="1510" spans="1:1">
      <c r="A1510"/>
    </row>
    <row r="1511" spans="1:1">
      <c r="A1511"/>
    </row>
    <row r="1512" spans="1:1">
      <c r="A1512"/>
    </row>
    <row r="1513" spans="1:1">
      <c r="A1513"/>
    </row>
    <row r="1514" spans="1:1">
      <c r="A1514"/>
    </row>
    <row r="1515" spans="1:1">
      <c r="A1515"/>
    </row>
    <row r="1516" spans="1:1">
      <c r="A1516"/>
    </row>
    <row r="1517" spans="1:1">
      <c r="A1517"/>
    </row>
    <row r="1518" spans="1:1">
      <c r="A1518"/>
    </row>
    <row r="1519" spans="1:1">
      <c r="A1519"/>
    </row>
    <row r="1520" spans="1:1">
      <c r="A1520"/>
    </row>
    <row r="1521" spans="1:1">
      <c r="A1521"/>
    </row>
    <row r="1522" spans="1:1">
      <c r="A1522"/>
    </row>
    <row r="1523" spans="1:1">
      <c r="A1523"/>
    </row>
    <row r="1524" spans="1:1">
      <c r="A1524"/>
    </row>
    <row r="1525" spans="1:1">
      <c r="A1525"/>
    </row>
    <row r="1526" spans="1:1">
      <c r="A1526"/>
    </row>
    <row r="1527" spans="1:1">
      <c r="A1527"/>
    </row>
    <row r="1528" spans="1:1">
      <c r="A1528"/>
    </row>
    <row r="1529" spans="1:1">
      <c r="A1529"/>
    </row>
    <row r="1530" spans="1:1">
      <c r="A1530"/>
    </row>
    <row r="1531" spans="1:1">
      <c r="A1531"/>
    </row>
    <row r="1532" spans="1:1">
      <c r="A1532"/>
    </row>
    <row r="1533" spans="1:1">
      <c r="A1533"/>
    </row>
    <row r="1534" spans="1:1">
      <c r="A1534"/>
    </row>
    <row r="1535" spans="1:1">
      <c r="A1535"/>
    </row>
    <row r="1536" spans="1:1">
      <c r="A1536"/>
    </row>
    <row r="1537" spans="1:1">
      <c r="A1537"/>
    </row>
    <row r="1538" spans="1:1">
      <c r="A1538"/>
    </row>
    <row r="1539" spans="1:1">
      <c r="A1539"/>
    </row>
    <row r="1540" spans="1:1">
      <c r="A1540"/>
    </row>
    <row r="1541" spans="1:1">
      <c r="A1541"/>
    </row>
    <row r="1542" spans="1:1">
      <c r="A1542"/>
    </row>
    <row r="1543" spans="1:1">
      <c r="A1543"/>
    </row>
    <row r="1544" spans="1:1">
      <c r="A1544"/>
    </row>
    <row r="1545" spans="1:1">
      <c r="A1545"/>
    </row>
    <row r="1546" spans="1:1">
      <c r="A1546"/>
    </row>
    <row r="1547" spans="1:1">
      <c r="A1547"/>
    </row>
    <row r="1548" spans="1:1">
      <c r="A1548"/>
    </row>
    <row r="1549" spans="1:1">
      <c r="A1549"/>
    </row>
    <row r="1550" spans="1:1">
      <c r="A1550"/>
    </row>
    <row r="1551" spans="1:1">
      <c r="A1551"/>
    </row>
    <row r="1552" spans="1:1">
      <c r="A1552"/>
    </row>
    <row r="1553" spans="1:1">
      <c r="A1553"/>
    </row>
    <row r="1554" spans="1:1">
      <c r="A1554"/>
    </row>
    <row r="1555" spans="1:1">
      <c r="A1555"/>
    </row>
    <row r="1556" spans="1:1">
      <c r="A1556"/>
    </row>
    <row r="1557" spans="1:1">
      <c r="A1557"/>
    </row>
    <row r="1558" spans="1:1">
      <c r="A1558"/>
    </row>
    <row r="1559" spans="1:1">
      <c r="A1559"/>
    </row>
    <row r="1560" spans="1:1">
      <c r="A1560"/>
    </row>
    <row r="1561" spans="1:1">
      <c r="A1561"/>
    </row>
    <row r="1562" spans="1:1">
      <c r="A1562"/>
    </row>
    <row r="1563" spans="1:1">
      <c r="A1563"/>
    </row>
    <row r="1564" spans="1:1">
      <c r="A1564"/>
    </row>
    <row r="1565" spans="1:1">
      <c r="A1565"/>
    </row>
    <row r="1566" spans="1:1">
      <c r="A1566"/>
    </row>
    <row r="1567" spans="1:1">
      <c r="A1567"/>
    </row>
    <row r="1568" spans="1:1">
      <c r="A1568"/>
    </row>
    <row r="1569" spans="1:1">
      <c r="A1569"/>
    </row>
    <row r="1570" spans="1:1">
      <c r="A1570"/>
    </row>
    <row r="1571" spans="1:1">
      <c r="A1571"/>
    </row>
    <row r="1572" spans="1:1">
      <c r="A1572"/>
    </row>
    <row r="1573" spans="1:1">
      <c r="A1573"/>
    </row>
    <row r="1574" spans="1:1">
      <c r="A1574"/>
    </row>
    <row r="1575" spans="1:1">
      <c r="A1575"/>
    </row>
    <row r="1576" spans="1:1">
      <c r="A1576"/>
    </row>
    <row r="1577" spans="1:1">
      <c r="A1577"/>
    </row>
    <row r="1578" spans="1:1">
      <c r="A1578"/>
    </row>
    <row r="1579" spans="1:1">
      <c r="A1579"/>
    </row>
    <row r="1580" spans="1:1">
      <c r="A1580"/>
    </row>
    <row r="1581" spans="1:1">
      <c r="A1581"/>
    </row>
    <row r="1582" spans="1:1">
      <c r="A1582"/>
    </row>
    <row r="1583" spans="1:1">
      <c r="A1583"/>
    </row>
    <row r="1584" spans="1:1">
      <c r="A1584"/>
    </row>
    <row r="1585" spans="1:1">
      <c r="A1585"/>
    </row>
    <row r="1586" spans="1:1">
      <c r="A1586"/>
    </row>
    <row r="1587" spans="1:1">
      <c r="A1587"/>
    </row>
    <row r="1588" spans="1:1">
      <c r="A1588"/>
    </row>
    <row r="1589" spans="1:1">
      <c r="A1589"/>
    </row>
    <row r="1590" spans="1:1">
      <c r="A1590"/>
    </row>
    <row r="1591" spans="1:1">
      <c r="A1591"/>
    </row>
    <row r="1592" spans="1:1">
      <c r="A1592"/>
    </row>
    <row r="1593" spans="1:1">
      <c r="A1593"/>
    </row>
    <row r="1594" spans="1:1">
      <c r="A1594"/>
    </row>
    <row r="1595" spans="1:1">
      <c r="A1595"/>
    </row>
    <row r="1596" spans="1:1">
      <c r="A1596"/>
    </row>
    <row r="1597" spans="1:1">
      <c r="A1597"/>
    </row>
    <row r="1598" spans="1:1">
      <c r="A1598"/>
    </row>
    <row r="1599" spans="1:1">
      <c r="A1599"/>
    </row>
    <row r="1600" spans="1:1">
      <c r="A1600"/>
    </row>
    <row r="1601" spans="1:1">
      <c r="A1601"/>
    </row>
    <row r="1602" spans="1:1">
      <c r="A1602"/>
    </row>
    <row r="1603" spans="1:1">
      <c r="A1603"/>
    </row>
    <row r="1604" spans="1:1">
      <c r="A1604"/>
    </row>
    <row r="1605" spans="1:1">
      <c r="A1605"/>
    </row>
    <row r="1606" spans="1:1">
      <c r="A1606"/>
    </row>
    <row r="1607" spans="1:1">
      <c r="A1607"/>
    </row>
    <row r="1608" spans="1:1">
      <c r="A1608"/>
    </row>
    <row r="1609" spans="1:1">
      <c r="A1609"/>
    </row>
    <row r="1610" spans="1:1">
      <c r="A1610"/>
    </row>
    <row r="1611" spans="1:1">
      <c r="A1611"/>
    </row>
    <row r="1612" spans="1:1">
      <c r="A1612"/>
    </row>
    <row r="1613" spans="1:1">
      <c r="A1613"/>
    </row>
    <row r="1614" spans="1:1">
      <c r="A1614"/>
    </row>
    <row r="1615" spans="1:1">
      <c r="A1615"/>
    </row>
    <row r="1616" spans="1:1">
      <c r="A1616"/>
    </row>
    <row r="1617" spans="1:1">
      <c r="A1617"/>
    </row>
    <row r="1618" spans="1:1">
      <c r="A1618"/>
    </row>
    <row r="1619" spans="1:1">
      <c r="A1619"/>
    </row>
    <row r="1620" spans="1:1">
      <c r="A1620"/>
    </row>
    <row r="1621" spans="1:1">
      <c r="A1621"/>
    </row>
    <row r="1622" spans="1:1">
      <c r="A1622"/>
    </row>
    <row r="1623" spans="1:1">
      <c r="A1623"/>
    </row>
    <row r="1624" spans="1:1">
      <c r="A1624"/>
    </row>
    <row r="1625" spans="1:1">
      <c r="A1625"/>
    </row>
    <row r="1626" spans="1:1">
      <c r="A1626"/>
    </row>
    <row r="1627" spans="1:1">
      <c r="A1627"/>
    </row>
    <row r="1628" spans="1:1">
      <c r="A1628"/>
    </row>
    <row r="1629" spans="1:1">
      <c r="A1629"/>
    </row>
    <row r="1630" spans="1:1">
      <c r="A1630"/>
    </row>
    <row r="1631" spans="1:1">
      <c r="A1631"/>
    </row>
    <row r="1632" spans="1:1">
      <c r="A1632"/>
    </row>
    <row r="1633" spans="1:1">
      <c r="A1633"/>
    </row>
    <row r="1634" spans="1:1">
      <c r="A1634"/>
    </row>
    <row r="1635" spans="1:1">
      <c r="A1635"/>
    </row>
    <row r="1636" spans="1:1">
      <c r="A1636"/>
    </row>
    <row r="1637" spans="1:1">
      <c r="A1637"/>
    </row>
    <row r="1638" spans="1:1">
      <c r="A1638"/>
    </row>
    <row r="1639" spans="1:1">
      <c r="A1639"/>
    </row>
    <row r="1640" spans="1:1">
      <c r="A1640"/>
    </row>
    <row r="1641" spans="1:1">
      <c r="A1641"/>
    </row>
    <row r="1642" spans="1:1">
      <c r="A1642"/>
    </row>
    <row r="1643" spans="1:1">
      <c r="A1643"/>
    </row>
    <row r="1644" spans="1:1">
      <c r="A1644"/>
    </row>
    <row r="1645" spans="1:1">
      <c r="A1645"/>
    </row>
    <row r="1646" spans="1:1">
      <c r="A1646"/>
    </row>
    <row r="1647" spans="1:1">
      <c r="A1647"/>
    </row>
    <row r="1648" spans="1:1">
      <c r="A1648"/>
    </row>
    <row r="1649" spans="1:1">
      <c r="A1649"/>
    </row>
    <row r="1650" spans="1:1">
      <c r="A1650"/>
    </row>
    <row r="1651" spans="1:1">
      <c r="A1651"/>
    </row>
    <row r="1652" spans="1:1">
      <c r="A1652"/>
    </row>
    <row r="1653" spans="1:1">
      <c r="A1653"/>
    </row>
    <row r="1654" spans="1:1">
      <c r="A1654"/>
    </row>
    <row r="1655" spans="1:1">
      <c r="A1655"/>
    </row>
    <row r="1656" spans="1:1">
      <c r="A1656"/>
    </row>
    <row r="1657" spans="1:1">
      <c r="A1657"/>
    </row>
    <row r="1658" spans="1:1">
      <c r="A1658"/>
    </row>
    <row r="1659" spans="1:1">
      <c r="A1659"/>
    </row>
    <row r="1660" spans="1:1">
      <c r="A1660"/>
    </row>
    <row r="1661" spans="1:1">
      <c r="A1661"/>
    </row>
    <row r="1662" spans="1:1">
      <c r="A1662"/>
    </row>
    <row r="1663" spans="1:1">
      <c r="A1663"/>
    </row>
    <row r="1664" spans="1:1">
      <c r="A1664"/>
    </row>
    <row r="1665" spans="1:1">
      <c r="A1665"/>
    </row>
    <row r="1666" spans="1:1">
      <c r="A1666"/>
    </row>
    <row r="1667" spans="1:1">
      <c r="A1667"/>
    </row>
    <row r="1668" spans="1:1">
      <c r="A1668"/>
    </row>
    <row r="1669" spans="1:1">
      <c r="A1669"/>
    </row>
    <row r="1670" spans="1:1">
      <c r="A1670"/>
    </row>
    <row r="1671" spans="1:1">
      <c r="A1671"/>
    </row>
    <row r="1672" spans="1:1">
      <c r="A1672"/>
    </row>
    <row r="1673" spans="1:1">
      <c r="A1673"/>
    </row>
    <row r="1674" spans="1:1">
      <c r="A1674"/>
    </row>
    <row r="1675" spans="1:1">
      <c r="A1675"/>
    </row>
    <row r="1676" spans="1:1">
      <c r="A1676"/>
    </row>
    <row r="1677" spans="1:1">
      <c r="A1677"/>
    </row>
    <row r="1678" spans="1:1">
      <c r="A1678"/>
    </row>
    <row r="1679" spans="1:1">
      <c r="A1679"/>
    </row>
    <row r="1680" spans="1:1">
      <c r="A1680"/>
    </row>
    <row r="1681" spans="1:1">
      <c r="A1681"/>
    </row>
    <row r="1682" spans="1:1">
      <c r="A1682"/>
    </row>
    <row r="1683" spans="1:1">
      <c r="A1683"/>
    </row>
    <row r="1684" spans="1:1">
      <c r="A1684"/>
    </row>
    <row r="1685" spans="1:1">
      <c r="A1685"/>
    </row>
    <row r="1686" spans="1:1">
      <c r="A1686"/>
    </row>
    <row r="1687" spans="1:1">
      <c r="A1687"/>
    </row>
    <row r="1688" spans="1:1">
      <c r="A1688"/>
    </row>
    <row r="1689" spans="1:1">
      <c r="A1689"/>
    </row>
    <row r="1690" spans="1:1">
      <c r="A1690"/>
    </row>
    <row r="1691" spans="1:1">
      <c r="A1691"/>
    </row>
    <row r="1692" spans="1:1">
      <c r="A1692"/>
    </row>
    <row r="1693" spans="1:1">
      <c r="A1693"/>
    </row>
    <row r="1694" spans="1:1">
      <c r="A1694"/>
    </row>
    <row r="1695" spans="1:1">
      <c r="A1695"/>
    </row>
    <row r="1696" spans="1:1">
      <c r="A1696"/>
    </row>
    <row r="1697" spans="1:1">
      <c r="A1697"/>
    </row>
    <row r="1698" spans="1:1">
      <c r="A1698"/>
    </row>
    <row r="1699" spans="1:1">
      <c r="A1699"/>
    </row>
    <row r="1700" spans="1:1">
      <c r="A1700"/>
    </row>
    <row r="1701" spans="1:1">
      <c r="A1701"/>
    </row>
    <row r="1702" spans="1:1">
      <c r="A1702"/>
    </row>
    <row r="1703" spans="1:1">
      <c r="A1703"/>
    </row>
    <row r="1704" spans="1:1">
      <c r="A1704"/>
    </row>
    <row r="1705" spans="1:1">
      <c r="A1705"/>
    </row>
    <row r="1706" spans="1:1">
      <c r="A1706"/>
    </row>
    <row r="1707" spans="1:1">
      <c r="A1707"/>
    </row>
    <row r="1708" spans="1:1">
      <c r="A1708"/>
    </row>
    <row r="1709" spans="1:1">
      <c r="A1709"/>
    </row>
    <row r="1710" spans="1:1">
      <c r="A1710"/>
    </row>
    <row r="1711" spans="1:1">
      <c r="A1711"/>
    </row>
    <row r="1712" spans="1:1">
      <c r="A1712"/>
    </row>
    <row r="1713" spans="1:1">
      <c r="A1713"/>
    </row>
    <row r="1714" spans="1:1">
      <c r="A1714"/>
    </row>
    <row r="1715" spans="1:1">
      <c r="A1715"/>
    </row>
    <row r="1716" spans="1:1">
      <c r="A1716"/>
    </row>
    <row r="1717" spans="1:1">
      <c r="A1717"/>
    </row>
    <row r="1718" spans="1:1">
      <c r="A1718"/>
    </row>
    <row r="1719" spans="1:1">
      <c r="A1719"/>
    </row>
    <row r="1720" spans="1:1">
      <c r="A1720"/>
    </row>
    <row r="1721" spans="1:1">
      <c r="A1721"/>
    </row>
    <row r="1722" spans="1:1">
      <c r="A1722"/>
    </row>
    <row r="1723" spans="1:1">
      <c r="A1723"/>
    </row>
    <row r="1724" spans="1:1">
      <c r="A1724"/>
    </row>
    <row r="1725" spans="1:1">
      <c r="A1725"/>
    </row>
    <row r="1726" spans="1:1">
      <c r="A1726"/>
    </row>
    <row r="1727" spans="1:1">
      <c r="A1727"/>
    </row>
    <row r="1728" spans="1:1">
      <c r="A1728"/>
    </row>
    <row r="1729" spans="1:1">
      <c r="A1729"/>
    </row>
    <row r="1730" spans="1:1">
      <c r="A1730"/>
    </row>
    <row r="1731" spans="1:1">
      <c r="A1731"/>
    </row>
    <row r="1732" spans="1:1">
      <c r="A1732"/>
    </row>
    <row r="1733" spans="1:1">
      <c r="A1733"/>
    </row>
    <row r="1734" spans="1:1">
      <c r="A1734"/>
    </row>
    <row r="1735" spans="1:1">
      <c r="A1735"/>
    </row>
    <row r="1736" spans="1:1">
      <c r="A1736"/>
    </row>
    <row r="1737" spans="1:1">
      <c r="A1737"/>
    </row>
    <row r="1738" spans="1:1">
      <c r="A1738"/>
    </row>
    <row r="1739" spans="1:1">
      <c r="A1739"/>
    </row>
    <row r="1740" spans="1:1">
      <c r="A1740"/>
    </row>
    <row r="1741" spans="1:1">
      <c r="A1741"/>
    </row>
    <row r="1742" spans="1:1">
      <c r="A1742"/>
    </row>
    <row r="1743" spans="1:1">
      <c r="A1743"/>
    </row>
    <row r="1744" spans="1:1">
      <c r="A1744"/>
    </row>
    <row r="1745" spans="1:1">
      <c r="A1745"/>
    </row>
    <row r="1746" spans="1:1">
      <c r="A1746"/>
    </row>
    <row r="1747" spans="1:1">
      <c r="A1747"/>
    </row>
    <row r="1748" spans="1:1">
      <c r="A1748"/>
    </row>
    <row r="1749" spans="1:1">
      <c r="A1749"/>
    </row>
    <row r="1750" spans="1:1">
      <c r="A1750"/>
    </row>
    <row r="1751" spans="1:1">
      <c r="A1751"/>
    </row>
    <row r="1752" spans="1:1">
      <c r="A1752"/>
    </row>
    <row r="1753" spans="1:1">
      <c r="A1753"/>
    </row>
    <row r="1754" spans="1:1">
      <c r="A1754"/>
    </row>
    <row r="1755" spans="1:1">
      <c r="A1755"/>
    </row>
    <row r="1756" spans="1:1">
      <c r="A1756"/>
    </row>
    <row r="1757" spans="1:1">
      <c r="A1757"/>
    </row>
    <row r="1758" spans="1:1">
      <c r="A1758"/>
    </row>
    <row r="1759" spans="1:1">
      <c r="A1759"/>
    </row>
    <row r="1760" spans="1:1">
      <c r="A1760"/>
    </row>
    <row r="1761" spans="1:1">
      <c r="A1761"/>
    </row>
    <row r="1762" spans="1:1">
      <c r="A1762"/>
    </row>
    <row r="1763" spans="1:1">
      <c r="A1763"/>
    </row>
    <row r="1764" spans="1:1">
      <c r="A1764"/>
    </row>
    <row r="1765" spans="1:1">
      <c r="A1765"/>
    </row>
    <row r="1766" spans="1:1">
      <c r="A1766"/>
    </row>
    <row r="1767" spans="1:1">
      <c r="A1767"/>
    </row>
    <row r="1768" spans="1:1">
      <c r="A1768"/>
    </row>
    <row r="1769" spans="1:1">
      <c r="A1769"/>
    </row>
    <row r="1770" spans="1:1">
      <c r="A1770"/>
    </row>
    <row r="1771" spans="1:1">
      <c r="A1771"/>
    </row>
    <row r="1772" spans="1:1">
      <c r="A1772"/>
    </row>
    <row r="1773" spans="1:1">
      <c r="A1773"/>
    </row>
    <row r="1774" spans="1:1">
      <c r="A1774"/>
    </row>
    <row r="1775" spans="1:1">
      <c r="A1775"/>
    </row>
    <row r="1776" spans="1:1">
      <c r="A1776"/>
    </row>
    <row r="1777" spans="1:1">
      <c r="A1777"/>
    </row>
    <row r="1778" spans="1:1">
      <c r="A1778"/>
    </row>
    <row r="1779" spans="1:1">
      <c r="A1779"/>
    </row>
    <row r="1780" spans="1:1">
      <c r="A1780"/>
    </row>
    <row r="1781" spans="1:1">
      <c r="A1781"/>
    </row>
    <row r="1782" spans="1:1">
      <c r="A1782"/>
    </row>
    <row r="1783" spans="1:1">
      <c r="A1783"/>
    </row>
    <row r="1784" spans="1:1">
      <c r="A1784"/>
    </row>
    <row r="1785" spans="1:1">
      <c r="A1785"/>
    </row>
    <row r="1786" spans="1:1">
      <c r="A1786"/>
    </row>
    <row r="1787" spans="1:1">
      <c r="A1787"/>
    </row>
    <row r="1788" spans="1:1">
      <c r="A1788"/>
    </row>
    <row r="1789" spans="1:1">
      <c r="A1789"/>
    </row>
    <row r="1790" spans="1:1">
      <c r="A1790"/>
    </row>
    <row r="1791" spans="1:1">
      <c r="A1791"/>
    </row>
    <row r="1792" spans="1:1">
      <c r="A1792"/>
    </row>
    <row r="1793" spans="1:1">
      <c r="A1793"/>
    </row>
    <row r="1794" spans="1:1">
      <c r="A1794"/>
    </row>
    <row r="1795" spans="1:1">
      <c r="A1795"/>
    </row>
    <row r="1796" spans="1:1">
      <c r="A1796"/>
    </row>
    <row r="1797" spans="1:1">
      <c r="A1797"/>
    </row>
    <row r="1798" spans="1:1">
      <c r="A1798"/>
    </row>
    <row r="1799" spans="1:1">
      <c r="A1799"/>
    </row>
    <row r="1800" spans="1:1">
      <c r="A1800"/>
    </row>
    <row r="1801" spans="1:1">
      <c r="A1801"/>
    </row>
    <row r="1802" spans="1:1">
      <c r="A1802"/>
    </row>
    <row r="1803" spans="1:1">
      <c r="A1803"/>
    </row>
    <row r="1804" spans="1:1">
      <c r="A1804"/>
    </row>
    <row r="1805" spans="1:1">
      <c r="A1805"/>
    </row>
    <row r="1806" spans="1:1">
      <c r="A1806"/>
    </row>
    <row r="1807" spans="1:1">
      <c r="A1807"/>
    </row>
    <row r="1808" spans="1:1">
      <c r="A1808"/>
    </row>
    <row r="1809" spans="1:1">
      <c r="A1809"/>
    </row>
    <row r="1810" spans="1:1">
      <c r="A1810"/>
    </row>
    <row r="1811" spans="1:1">
      <c r="A1811"/>
    </row>
    <row r="1812" spans="1:1">
      <c r="A1812"/>
    </row>
    <row r="1813" spans="1:1">
      <c r="A1813"/>
    </row>
    <row r="1814" spans="1:1">
      <c r="A1814"/>
    </row>
    <row r="1815" spans="1:1">
      <c r="A1815"/>
    </row>
    <row r="1816" spans="1:1">
      <c r="A1816"/>
    </row>
    <row r="1817" spans="1:1">
      <c r="A1817"/>
    </row>
    <row r="1818" spans="1:1">
      <c r="A1818"/>
    </row>
    <row r="1819" spans="1:1">
      <c r="A1819"/>
    </row>
    <row r="1820" spans="1:1">
      <c r="A1820"/>
    </row>
    <row r="1821" spans="1:1">
      <c r="A1821"/>
    </row>
    <row r="1822" spans="1:1">
      <c r="A1822"/>
    </row>
    <row r="1823" spans="1:1">
      <c r="A1823"/>
    </row>
    <row r="1824" spans="1:1">
      <c r="A1824"/>
    </row>
    <row r="1825" spans="1:1">
      <c r="A1825"/>
    </row>
    <row r="1826" spans="1:1">
      <c r="A1826"/>
    </row>
    <row r="1827" spans="1:1">
      <c r="A1827"/>
    </row>
    <row r="1828" spans="1:1">
      <c r="A1828"/>
    </row>
    <row r="1829" spans="1:1">
      <c r="A1829"/>
    </row>
    <row r="1830" spans="1:1">
      <c r="A1830"/>
    </row>
    <row r="1831" spans="1:1">
      <c r="A1831"/>
    </row>
    <row r="1832" spans="1:1">
      <c r="A1832"/>
    </row>
    <row r="1833" spans="1:1">
      <c r="A1833"/>
    </row>
    <row r="1834" spans="1:1">
      <c r="A1834"/>
    </row>
    <row r="1835" spans="1:1">
      <c r="A1835"/>
    </row>
    <row r="1836" spans="1:1">
      <c r="A1836"/>
    </row>
    <row r="1837" spans="1:1">
      <c r="A1837"/>
    </row>
    <row r="1838" spans="1:1">
      <c r="A1838"/>
    </row>
    <row r="1839" spans="1:1">
      <c r="A1839"/>
    </row>
    <row r="1840" spans="1:1">
      <c r="A1840"/>
    </row>
    <row r="1841" spans="1:1">
      <c r="A1841"/>
    </row>
    <row r="1842" spans="1:1">
      <c r="A1842"/>
    </row>
    <row r="1843" spans="1:1">
      <c r="A1843"/>
    </row>
    <row r="1844" spans="1:1">
      <c r="A1844"/>
    </row>
    <row r="1845" spans="1:1">
      <c r="A1845"/>
    </row>
    <row r="1846" spans="1:1">
      <c r="A1846"/>
    </row>
    <row r="1847" spans="1:1">
      <c r="A1847"/>
    </row>
    <row r="1848" spans="1:1">
      <c r="A1848"/>
    </row>
    <row r="1849" spans="1:1">
      <c r="A1849"/>
    </row>
    <row r="1850" spans="1:1">
      <c r="A1850"/>
    </row>
    <row r="1851" spans="1:1">
      <c r="A1851"/>
    </row>
    <row r="1852" spans="1:1">
      <c r="A1852"/>
    </row>
    <row r="1853" spans="1:1">
      <c r="A1853"/>
    </row>
    <row r="1854" spans="1:1">
      <c r="A1854"/>
    </row>
    <row r="1855" spans="1:1">
      <c r="A1855"/>
    </row>
    <row r="1856" spans="1:1">
      <c r="A1856"/>
    </row>
    <row r="1857" spans="1:1">
      <c r="A1857"/>
    </row>
    <row r="1858" spans="1:1">
      <c r="A1858"/>
    </row>
    <row r="1859" spans="1:1">
      <c r="A1859"/>
    </row>
    <row r="1860" spans="1:1">
      <c r="A1860"/>
    </row>
    <row r="1861" spans="1:1">
      <c r="A1861"/>
    </row>
    <row r="1862" spans="1:1">
      <c r="A1862"/>
    </row>
    <row r="1863" spans="1:1">
      <c r="A1863"/>
    </row>
    <row r="1864" spans="1:1">
      <c r="A1864"/>
    </row>
    <row r="1865" spans="1:1">
      <c r="A1865"/>
    </row>
    <row r="1866" spans="1:1">
      <c r="A1866"/>
    </row>
    <row r="1867" spans="1:1">
      <c r="A1867"/>
    </row>
    <row r="1868" spans="1:1">
      <c r="A1868"/>
    </row>
    <row r="1869" spans="1:1">
      <c r="A1869"/>
    </row>
    <row r="1870" spans="1:1">
      <c r="A1870"/>
    </row>
    <row r="1871" spans="1:1">
      <c r="A1871"/>
    </row>
    <row r="1872" spans="1:1">
      <c r="A1872"/>
    </row>
    <row r="1873" spans="1:1">
      <c r="A1873"/>
    </row>
    <row r="1874" spans="1:1">
      <c r="A1874"/>
    </row>
    <row r="1875" spans="1:1">
      <c r="A1875"/>
    </row>
    <row r="1876" spans="1:1">
      <c r="A1876"/>
    </row>
    <row r="1877" spans="1:1">
      <c r="A1877"/>
    </row>
    <row r="1878" spans="1:1">
      <c r="A1878"/>
    </row>
    <row r="1879" spans="1:1">
      <c r="A1879"/>
    </row>
    <row r="1880" spans="1:1">
      <c r="A1880"/>
    </row>
    <row r="1881" spans="1:1">
      <c r="A1881"/>
    </row>
    <row r="1882" spans="1:1">
      <c r="A1882"/>
    </row>
    <row r="1883" spans="1:1">
      <c r="A1883"/>
    </row>
    <row r="1884" spans="1:1">
      <c r="A1884"/>
    </row>
    <row r="1885" spans="1:1">
      <c r="A1885"/>
    </row>
    <row r="1886" spans="1:1">
      <c r="A1886"/>
    </row>
    <row r="1887" spans="1:1">
      <c r="A1887"/>
    </row>
    <row r="1888" spans="1:1">
      <c r="A1888"/>
    </row>
    <row r="1889" spans="1:1">
      <c r="A1889"/>
    </row>
    <row r="1890" spans="1:1">
      <c r="A1890"/>
    </row>
    <row r="1891" spans="1:1">
      <c r="A1891"/>
    </row>
    <row r="1892" spans="1:1">
      <c r="A1892"/>
    </row>
    <row r="1893" spans="1:1">
      <c r="A1893"/>
    </row>
    <row r="1894" spans="1:1">
      <c r="A1894"/>
    </row>
    <row r="1895" spans="1:1">
      <c r="A1895"/>
    </row>
    <row r="1896" spans="1:1">
      <c r="A1896"/>
    </row>
    <row r="1897" spans="1:1">
      <c r="A1897"/>
    </row>
    <row r="1898" spans="1:1">
      <c r="A1898"/>
    </row>
    <row r="1899" spans="1:1">
      <c r="A1899"/>
    </row>
    <row r="1900" spans="1:1">
      <c r="A1900"/>
    </row>
    <row r="1901" spans="1:1">
      <c r="A1901"/>
    </row>
    <row r="1902" spans="1:1">
      <c r="A1902"/>
    </row>
    <row r="1903" spans="1:1">
      <c r="A1903"/>
    </row>
    <row r="1904" spans="1:1">
      <c r="A1904"/>
    </row>
    <row r="1905" spans="1:1">
      <c r="A1905"/>
    </row>
    <row r="1906" spans="1:1">
      <c r="A1906"/>
    </row>
    <row r="1907" spans="1:1">
      <c r="A1907"/>
    </row>
    <row r="1908" spans="1:1">
      <c r="A1908"/>
    </row>
    <row r="1909" spans="1:1">
      <c r="A1909"/>
    </row>
    <row r="1910" spans="1:1">
      <c r="A1910"/>
    </row>
    <row r="1911" spans="1:1">
      <c r="A1911"/>
    </row>
    <row r="1912" spans="1:1">
      <c r="A1912"/>
    </row>
    <row r="1913" spans="1:1">
      <c r="A1913"/>
    </row>
    <row r="1914" spans="1:1">
      <c r="A1914"/>
    </row>
    <row r="1915" spans="1:1">
      <c r="A1915"/>
    </row>
    <row r="1916" spans="1:1">
      <c r="A1916"/>
    </row>
    <row r="1917" spans="1:1">
      <c r="A1917"/>
    </row>
    <row r="1918" spans="1:1">
      <c r="A1918"/>
    </row>
    <row r="1919" spans="1:1">
      <c r="A1919"/>
    </row>
    <row r="1920" spans="1:1">
      <c r="A1920"/>
    </row>
    <row r="1921" spans="1:1">
      <c r="A1921"/>
    </row>
    <row r="1922" spans="1:1">
      <c r="A1922"/>
    </row>
    <row r="1923" spans="1:1">
      <c r="A1923"/>
    </row>
    <row r="1924" spans="1:1">
      <c r="A1924"/>
    </row>
    <row r="1925" spans="1:1">
      <c r="A1925"/>
    </row>
    <row r="1926" spans="1:1">
      <c r="A1926"/>
    </row>
    <row r="1927" spans="1:1">
      <c r="A1927"/>
    </row>
    <row r="1928" spans="1:1">
      <c r="A1928"/>
    </row>
    <row r="1929" spans="1:1">
      <c r="A1929"/>
    </row>
    <row r="1930" spans="1:1">
      <c r="A1930"/>
    </row>
    <row r="1931" spans="1:1">
      <c r="A1931"/>
    </row>
    <row r="1932" spans="1:1">
      <c r="A1932"/>
    </row>
    <row r="1933" spans="1:1">
      <c r="A1933"/>
    </row>
    <row r="1934" spans="1:1">
      <c r="A1934"/>
    </row>
    <row r="1935" spans="1:1">
      <c r="A1935"/>
    </row>
    <row r="1936" spans="1:1">
      <c r="A1936"/>
    </row>
    <row r="1937" spans="1:1">
      <c r="A1937"/>
    </row>
    <row r="1938" spans="1:1">
      <c r="A1938"/>
    </row>
    <row r="1939" spans="1:1">
      <c r="A1939"/>
    </row>
    <row r="1940" spans="1:1">
      <c r="A1940"/>
    </row>
    <row r="1941" spans="1:1">
      <c r="A1941"/>
    </row>
    <row r="1942" spans="1:1">
      <c r="A1942"/>
    </row>
    <row r="1943" spans="1:1">
      <c r="A1943"/>
    </row>
    <row r="1944" spans="1:1">
      <c r="A1944"/>
    </row>
    <row r="1945" spans="1:1">
      <c r="A1945"/>
    </row>
    <row r="1946" spans="1:1">
      <c r="A1946"/>
    </row>
    <row r="1947" spans="1:1">
      <c r="A1947"/>
    </row>
    <row r="1948" spans="1:1">
      <c r="A1948"/>
    </row>
    <row r="1949" spans="1:1">
      <c r="A1949"/>
    </row>
    <row r="1950" spans="1:1">
      <c r="A1950"/>
    </row>
    <row r="1951" spans="1:1">
      <c r="A1951"/>
    </row>
    <row r="1952" spans="1:1">
      <c r="A1952"/>
    </row>
    <row r="1953" spans="1:1">
      <c r="A1953"/>
    </row>
    <row r="1954" spans="1:1">
      <c r="A1954"/>
    </row>
    <row r="1955" spans="1:1">
      <c r="A1955"/>
    </row>
    <row r="1956" spans="1:1">
      <c r="A1956"/>
    </row>
    <row r="1957" spans="1:1">
      <c r="A1957"/>
    </row>
    <row r="1958" spans="1:1">
      <c r="A1958"/>
    </row>
    <row r="1959" spans="1:1">
      <c r="A1959"/>
    </row>
    <row r="1960" spans="1:1">
      <c r="A1960"/>
    </row>
    <row r="1961" spans="1:1">
      <c r="A1961"/>
    </row>
    <row r="1962" spans="1:1">
      <c r="A1962"/>
    </row>
    <row r="1963" spans="1:1">
      <c r="A1963"/>
    </row>
    <row r="1964" spans="1:1">
      <c r="A1964"/>
    </row>
    <row r="1965" spans="1:1">
      <c r="A1965"/>
    </row>
    <row r="1966" spans="1:1">
      <c r="A1966"/>
    </row>
    <row r="1967" spans="1:1">
      <c r="A1967"/>
    </row>
    <row r="1968" spans="1:1">
      <c r="A1968"/>
    </row>
    <row r="1969" spans="1:1">
      <c r="A1969"/>
    </row>
    <row r="1970" spans="1:1">
      <c r="A1970"/>
    </row>
    <row r="1971" spans="1:1">
      <c r="A1971"/>
    </row>
    <row r="1972" spans="1:1">
      <c r="A1972"/>
    </row>
    <row r="1973" spans="1:1">
      <c r="A1973"/>
    </row>
    <row r="1974" spans="1:1">
      <c r="A1974"/>
    </row>
    <row r="1975" spans="1:1">
      <c r="A1975"/>
    </row>
    <row r="1976" spans="1:1">
      <c r="A1976"/>
    </row>
    <row r="1977" spans="1:1">
      <c r="A1977"/>
    </row>
    <row r="1978" spans="1:1">
      <c r="A1978"/>
    </row>
    <row r="1979" spans="1:1">
      <c r="A1979"/>
    </row>
    <row r="1980" spans="1:1">
      <c r="A1980"/>
    </row>
    <row r="1981" spans="1:1">
      <c r="A1981"/>
    </row>
    <row r="1982" spans="1:1">
      <c r="A1982"/>
    </row>
    <row r="1983" spans="1:1">
      <c r="A1983"/>
    </row>
    <row r="1984" spans="1:1">
      <c r="A1984"/>
    </row>
    <row r="1985" spans="1:1">
      <c r="A1985"/>
    </row>
    <row r="1986" spans="1:1">
      <c r="A1986"/>
    </row>
    <row r="1987" spans="1:1">
      <c r="A1987"/>
    </row>
    <row r="1988" spans="1:1">
      <c r="A1988"/>
    </row>
    <row r="1989" spans="1:1">
      <c r="A1989"/>
    </row>
    <row r="1990" spans="1:1">
      <c r="A1990"/>
    </row>
    <row r="1991" spans="1:1">
      <c r="A1991"/>
    </row>
    <row r="1992" spans="1:1">
      <c r="A1992"/>
    </row>
    <row r="1993" spans="1:1">
      <c r="A1993"/>
    </row>
    <row r="1994" spans="1:1">
      <c r="A1994"/>
    </row>
    <row r="1995" spans="1:1">
      <c r="A1995"/>
    </row>
    <row r="1996" spans="1:1">
      <c r="A1996"/>
    </row>
    <row r="1997" spans="1:1">
      <c r="A1997"/>
    </row>
    <row r="1998" spans="1:1">
      <c r="A1998"/>
    </row>
    <row r="1999" spans="1:1">
      <c r="A1999"/>
    </row>
    <row r="2000" spans="1:1">
      <c r="A2000"/>
    </row>
    <row r="2001" spans="1:1">
      <c r="A2001"/>
    </row>
    <row r="2002" spans="1:1">
      <c r="A2002"/>
    </row>
    <row r="2003" spans="1:1">
      <c r="A2003"/>
    </row>
    <row r="2004" spans="1:1">
      <c r="A2004"/>
    </row>
    <row r="2005" spans="1:1">
      <c r="A2005"/>
    </row>
    <row r="2006" spans="1:1">
      <c r="A2006"/>
    </row>
    <row r="2007" spans="1:1">
      <c r="A2007"/>
    </row>
    <row r="2008" spans="1:1">
      <c r="A2008"/>
    </row>
    <row r="2009" spans="1:1">
      <c r="A2009"/>
    </row>
    <row r="2010" spans="1:1">
      <c r="A2010"/>
    </row>
    <row r="2011" spans="1:1">
      <c r="A2011"/>
    </row>
    <row r="2012" spans="1:1">
      <c r="A2012"/>
    </row>
    <row r="2013" spans="1:1">
      <c r="A2013"/>
    </row>
    <row r="2014" spans="1:1">
      <c r="A2014"/>
    </row>
    <row r="2015" spans="1:1">
      <c r="A2015"/>
    </row>
    <row r="2016" spans="1:1">
      <c r="A2016"/>
    </row>
    <row r="2017" spans="1:1">
      <c r="A2017"/>
    </row>
    <row r="2018" spans="1:1">
      <c r="A2018"/>
    </row>
    <row r="2019" spans="1:1">
      <c r="A2019"/>
    </row>
    <row r="2020" spans="1:1">
      <c r="A2020"/>
    </row>
    <row r="2021" spans="1:1">
      <c r="A2021"/>
    </row>
    <row r="2022" spans="1:1">
      <c r="A2022"/>
    </row>
    <row r="2023" spans="1:1">
      <c r="A2023"/>
    </row>
    <row r="2024" spans="1:1">
      <c r="A2024"/>
    </row>
    <row r="2025" spans="1:1">
      <c r="A2025"/>
    </row>
    <row r="2026" spans="1:1">
      <c r="A2026"/>
    </row>
    <row r="2027" spans="1:1">
      <c r="A2027"/>
    </row>
    <row r="2028" spans="1:1">
      <c r="A2028"/>
    </row>
    <row r="2029" spans="1:1">
      <c r="A2029"/>
    </row>
    <row r="2030" spans="1:1">
      <c r="A2030"/>
    </row>
    <row r="2031" spans="1:1">
      <c r="A2031"/>
    </row>
    <row r="2032" spans="1:1">
      <c r="A2032"/>
    </row>
    <row r="2033" spans="1:1">
      <c r="A2033"/>
    </row>
    <row r="2034" spans="1:1">
      <c r="A2034"/>
    </row>
    <row r="2035" spans="1:1">
      <c r="A2035"/>
    </row>
    <row r="2036" spans="1:1">
      <c r="A2036"/>
    </row>
    <row r="2037" spans="1:1">
      <c r="A2037"/>
    </row>
    <row r="2038" spans="1:1">
      <c r="A2038"/>
    </row>
    <row r="2039" spans="1:1">
      <c r="A2039"/>
    </row>
    <row r="2040" spans="1:1">
      <c r="A2040"/>
    </row>
    <row r="2041" spans="1:1">
      <c r="A2041"/>
    </row>
    <row r="2042" spans="1:1">
      <c r="A2042"/>
    </row>
    <row r="2043" spans="1:1">
      <c r="A2043"/>
    </row>
    <row r="2044" spans="1:1">
      <c r="A2044"/>
    </row>
    <row r="2045" spans="1:1">
      <c r="A2045"/>
    </row>
    <row r="2046" spans="1:1">
      <c r="A2046"/>
    </row>
    <row r="2047" spans="1:1">
      <c r="A2047"/>
    </row>
    <row r="2048" spans="1:1">
      <c r="A2048"/>
    </row>
    <row r="2049" spans="1:1">
      <c r="A2049"/>
    </row>
    <row r="2050" spans="1:1">
      <c r="A2050"/>
    </row>
    <row r="2051" spans="1:1">
      <c r="A2051"/>
    </row>
    <row r="2052" spans="1:1">
      <c r="A2052"/>
    </row>
    <row r="2053" spans="1:1">
      <c r="A2053"/>
    </row>
    <row r="2054" spans="1:1">
      <c r="A2054"/>
    </row>
    <row r="2055" spans="1:1">
      <c r="A2055"/>
    </row>
    <row r="2056" spans="1:1">
      <c r="A2056"/>
    </row>
    <row r="2057" spans="1:1">
      <c r="A2057"/>
    </row>
    <row r="2058" spans="1:1">
      <c r="A2058"/>
    </row>
    <row r="2059" spans="1:1">
      <c r="A2059"/>
    </row>
    <row r="2060" spans="1:1">
      <c r="A2060"/>
    </row>
    <row r="2061" spans="1:1">
      <c r="A2061"/>
    </row>
    <row r="2062" spans="1:1">
      <c r="A2062"/>
    </row>
    <row r="2063" spans="1:1">
      <c r="A2063"/>
    </row>
    <row r="2064" spans="1:1">
      <c r="A2064"/>
    </row>
    <row r="2065" spans="1:1">
      <c r="A2065"/>
    </row>
    <row r="2066" spans="1:1">
      <c r="A2066"/>
    </row>
    <row r="2067" spans="1:1">
      <c r="A2067"/>
    </row>
    <row r="2068" spans="1:1">
      <c r="A2068"/>
    </row>
    <row r="2069" spans="1:1">
      <c r="A2069"/>
    </row>
    <row r="2070" spans="1:1">
      <c r="A2070"/>
    </row>
    <row r="2071" spans="1:1">
      <c r="A2071"/>
    </row>
    <row r="2072" spans="1:1">
      <c r="A2072"/>
    </row>
    <row r="2073" spans="1:1">
      <c r="A2073"/>
    </row>
    <row r="2074" spans="1:1">
      <c r="A2074"/>
    </row>
    <row r="2075" spans="1:1">
      <c r="A2075"/>
    </row>
    <row r="2076" spans="1:1">
      <c r="A2076"/>
    </row>
    <row r="2077" spans="1:1">
      <c r="A2077"/>
    </row>
    <row r="2078" spans="1:1">
      <c r="A2078"/>
    </row>
    <row r="2079" spans="1:1">
      <c r="A2079"/>
    </row>
    <row r="2080" spans="1:1">
      <c r="A2080"/>
    </row>
    <row r="2081" spans="1:1">
      <c r="A2081"/>
    </row>
    <row r="2082" spans="1:1">
      <c r="A2082"/>
    </row>
    <row r="2083" spans="1:1">
      <c r="A2083"/>
    </row>
    <row r="2084" spans="1:1">
      <c r="A2084"/>
    </row>
    <row r="2085" spans="1:1">
      <c r="A2085"/>
    </row>
    <row r="2086" spans="1:1">
      <c r="A2086"/>
    </row>
    <row r="2087" spans="1:1">
      <c r="A2087"/>
    </row>
    <row r="2088" spans="1:1">
      <c r="A2088"/>
    </row>
    <row r="2089" spans="1:1">
      <c r="A2089"/>
    </row>
    <row r="2090" spans="1:1">
      <c r="A2090"/>
    </row>
    <row r="2091" spans="1:1">
      <c r="A2091"/>
    </row>
    <row r="2092" spans="1:1">
      <c r="A2092"/>
    </row>
    <row r="2093" spans="1:1">
      <c r="A2093"/>
    </row>
    <row r="2094" spans="1:1">
      <c r="A2094"/>
    </row>
    <row r="2095" spans="1:1">
      <c r="A2095"/>
    </row>
    <row r="2096" spans="1:1">
      <c r="A2096"/>
    </row>
    <row r="2097" spans="1:1">
      <c r="A2097"/>
    </row>
    <row r="2098" spans="1:1">
      <c r="A2098"/>
    </row>
    <row r="2099" spans="1:1">
      <c r="A2099"/>
    </row>
    <row r="2100" spans="1:1">
      <c r="A2100"/>
    </row>
    <row r="2101" spans="1:1">
      <c r="A2101"/>
    </row>
    <row r="2102" spans="1:1">
      <c r="A2102"/>
    </row>
    <row r="2103" spans="1:1">
      <c r="A2103"/>
    </row>
    <row r="2104" spans="1:1">
      <c r="A2104"/>
    </row>
    <row r="2105" spans="1:1">
      <c r="A2105"/>
    </row>
    <row r="2106" spans="1:1">
      <c r="A2106"/>
    </row>
    <row r="2107" spans="1:1">
      <c r="A2107"/>
    </row>
    <row r="2108" spans="1:1">
      <c r="A2108"/>
    </row>
    <row r="2109" spans="1:1">
      <c r="A2109"/>
    </row>
    <row r="2110" spans="1:1">
      <c r="A2110"/>
    </row>
    <row r="2111" spans="1:1">
      <c r="A2111"/>
    </row>
    <row r="2112" spans="1:1">
      <c r="A2112"/>
    </row>
    <row r="2113" spans="1:1">
      <c r="A2113"/>
    </row>
    <row r="2114" spans="1:1">
      <c r="A2114"/>
    </row>
    <row r="2115" spans="1:1">
      <c r="A2115"/>
    </row>
    <row r="2116" spans="1:1">
      <c r="A2116"/>
    </row>
    <row r="2117" spans="1:1">
      <c r="A2117"/>
    </row>
    <row r="2118" spans="1:1">
      <c r="A2118"/>
    </row>
    <row r="2119" spans="1:1">
      <c r="A2119"/>
    </row>
    <row r="2120" spans="1:1">
      <c r="A2120"/>
    </row>
    <row r="2121" spans="1:1">
      <c r="A2121"/>
    </row>
    <row r="2122" spans="1:1">
      <c r="A2122"/>
    </row>
    <row r="2123" spans="1:1">
      <c r="A2123"/>
    </row>
    <row r="2124" spans="1:1">
      <c r="A2124"/>
    </row>
    <row r="2125" spans="1:1">
      <c r="A2125"/>
    </row>
    <row r="2126" spans="1:1">
      <c r="A2126"/>
    </row>
    <row r="2127" spans="1:1">
      <c r="A2127"/>
    </row>
    <row r="2128" spans="1:1">
      <c r="A2128"/>
    </row>
    <row r="2129" spans="1:1">
      <c r="A2129"/>
    </row>
    <row r="2130" spans="1:1">
      <c r="A2130"/>
    </row>
    <row r="2131" spans="1:1">
      <c r="A2131"/>
    </row>
    <row r="2132" spans="1:1">
      <c r="A2132"/>
    </row>
    <row r="2133" spans="1:1">
      <c r="A2133"/>
    </row>
    <row r="2134" spans="1:1">
      <c r="A2134"/>
    </row>
    <row r="2135" spans="1:1">
      <c r="A2135"/>
    </row>
    <row r="2136" spans="1:1">
      <c r="A2136"/>
    </row>
    <row r="2137" spans="1:1">
      <c r="A2137"/>
    </row>
    <row r="2138" spans="1:1">
      <c r="A2138"/>
    </row>
    <row r="2139" spans="1:1">
      <c r="A2139"/>
    </row>
    <row r="2140" spans="1:1">
      <c r="A2140"/>
    </row>
    <row r="2141" spans="1:1">
      <c r="A2141"/>
    </row>
    <row r="2142" spans="1:1">
      <c r="A2142"/>
    </row>
    <row r="2143" spans="1:1">
      <c r="A2143"/>
    </row>
    <row r="2144" spans="1:1">
      <c r="A2144"/>
    </row>
    <row r="2145" spans="1:1">
      <c r="A2145"/>
    </row>
    <row r="2146" spans="1:1">
      <c r="A2146"/>
    </row>
    <row r="2147" spans="1:1">
      <c r="A2147"/>
    </row>
    <row r="2148" spans="1:1">
      <c r="A2148"/>
    </row>
    <row r="2149" spans="1:1">
      <c r="A2149"/>
    </row>
    <row r="2150" spans="1:1">
      <c r="A2150"/>
    </row>
    <row r="2151" spans="1:1">
      <c r="A2151"/>
    </row>
    <row r="2152" spans="1:1">
      <c r="A2152"/>
    </row>
    <row r="2153" spans="1:1">
      <c r="A2153"/>
    </row>
    <row r="2154" spans="1:1">
      <c r="A2154"/>
    </row>
    <row r="2155" spans="1:1">
      <c r="A2155"/>
    </row>
    <row r="2156" spans="1:1">
      <c r="A2156"/>
    </row>
    <row r="2157" spans="1:1">
      <c r="A2157"/>
    </row>
    <row r="2158" spans="1:1">
      <c r="A2158"/>
    </row>
    <row r="2159" spans="1:1">
      <c r="A2159"/>
    </row>
    <row r="2160" spans="1:1">
      <c r="A2160"/>
    </row>
    <row r="2161" spans="1:1">
      <c r="A2161"/>
    </row>
    <row r="2162" spans="1:1">
      <c r="A2162"/>
    </row>
    <row r="2163" spans="1:1">
      <c r="A2163"/>
    </row>
    <row r="2164" spans="1:1">
      <c r="A2164"/>
    </row>
    <row r="2165" spans="1:1">
      <c r="A2165"/>
    </row>
    <row r="2166" spans="1:1">
      <c r="A2166"/>
    </row>
    <row r="2167" spans="1:1">
      <c r="A2167"/>
    </row>
    <row r="2168" spans="1:1">
      <c r="A2168"/>
    </row>
    <row r="2169" spans="1:1">
      <c r="A2169"/>
    </row>
    <row r="2170" spans="1:1">
      <c r="A2170"/>
    </row>
    <row r="2171" spans="1:1">
      <c r="A2171"/>
    </row>
    <row r="2172" spans="1:1">
      <c r="A2172"/>
    </row>
    <row r="2173" spans="1:1">
      <c r="A2173"/>
    </row>
    <row r="2174" spans="1:1">
      <c r="A2174"/>
    </row>
    <row r="2175" spans="1:1">
      <c r="A2175"/>
    </row>
    <row r="2176" spans="1:1">
      <c r="A2176"/>
    </row>
    <row r="2177" spans="1:1">
      <c r="A2177"/>
    </row>
    <row r="2178" spans="1:1">
      <c r="A2178"/>
    </row>
    <row r="2179" spans="1:1">
      <c r="A2179"/>
    </row>
    <row r="2180" spans="1:1">
      <c r="A2180"/>
    </row>
    <row r="2181" spans="1:1">
      <c r="A2181"/>
    </row>
    <row r="2182" spans="1:1">
      <c r="A2182"/>
    </row>
    <row r="2183" spans="1:1">
      <c r="A2183"/>
    </row>
    <row r="2184" spans="1:1">
      <c r="A2184"/>
    </row>
    <row r="2185" spans="1:1">
      <c r="A2185"/>
    </row>
    <row r="2186" spans="1:1">
      <c r="A2186"/>
    </row>
    <row r="2187" spans="1:1">
      <c r="A2187"/>
    </row>
    <row r="2188" spans="1:1">
      <c r="A2188"/>
    </row>
    <row r="2189" spans="1:1">
      <c r="A2189"/>
    </row>
    <row r="2190" spans="1:1">
      <c r="A2190"/>
    </row>
    <row r="2191" spans="1:1">
      <c r="A2191"/>
    </row>
    <row r="2192" spans="1:1">
      <c r="A2192"/>
    </row>
    <row r="2193" spans="1:1">
      <c r="A2193"/>
    </row>
    <row r="2194" spans="1:1">
      <c r="A2194"/>
    </row>
    <row r="2195" spans="1:1">
      <c r="A2195"/>
    </row>
    <row r="2196" spans="1:1">
      <c r="A2196"/>
    </row>
    <row r="2197" spans="1:1">
      <c r="A2197"/>
    </row>
    <row r="2198" spans="1:1">
      <c r="A2198"/>
    </row>
    <row r="2199" spans="1:1">
      <c r="A2199"/>
    </row>
    <row r="2200" spans="1:1">
      <c r="A2200"/>
    </row>
    <row r="2201" spans="1:1">
      <c r="A2201"/>
    </row>
    <row r="2202" spans="1:1">
      <c r="A2202"/>
    </row>
    <row r="2203" spans="1:1">
      <c r="A2203"/>
    </row>
    <row r="2204" spans="1:1">
      <c r="A2204"/>
    </row>
    <row r="2205" spans="1:1">
      <c r="A2205"/>
    </row>
    <row r="2206" spans="1:1">
      <c r="A2206"/>
    </row>
    <row r="2207" spans="1:1">
      <c r="A2207"/>
    </row>
    <row r="2208" spans="1:1">
      <c r="A2208"/>
    </row>
    <row r="2209" spans="1:1">
      <c r="A2209"/>
    </row>
    <row r="2210" spans="1:1">
      <c r="A2210"/>
    </row>
    <row r="2211" spans="1:1">
      <c r="A2211"/>
    </row>
    <row r="2212" spans="1:1">
      <c r="A2212"/>
    </row>
    <row r="2213" spans="1:1">
      <c r="A2213"/>
    </row>
    <row r="2214" spans="1:1">
      <c r="A2214"/>
    </row>
    <row r="2215" spans="1:1">
      <c r="A2215"/>
    </row>
    <row r="2216" spans="1:1">
      <c r="A2216"/>
    </row>
    <row r="2217" spans="1:1">
      <c r="A2217"/>
    </row>
    <row r="2218" spans="1:1">
      <c r="A2218"/>
    </row>
    <row r="2219" spans="1:1">
      <c r="A2219"/>
    </row>
    <row r="2220" spans="1:1">
      <c r="A2220"/>
    </row>
    <row r="2221" spans="1:1">
      <c r="A2221"/>
    </row>
    <row r="2222" spans="1:1">
      <c r="A2222"/>
    </row>
    <row r="2223" spans="1:1">
      <c r="A2223"/>
    </row>
    <row r="2224" spans="1:1">
      <c r="A2224"/>
    </row>
    <row r="2225" spans="1:1">
      <c r="A2225"/>
    </row>
    <row r="2226" spans="1:1">
      <c r="A2226"/>
    </row>
    <row r="2227" spans="1:1">
      <c r="A2227"/>
    </row>
    <row r="2228" spans="1:1">
      <c r="A2228"/>
    </row>
    <row r="2229" spans="1:1">
      <c r="A2229"/>
    </row>
    <row r="2230" spans="1:1">
      <c r="A2230"/>
    </row>
    <row r="2231" spans="1:1">
      <c r="A2231"/>
    </row>
    <row r="2232" spans="1:1">
      <c r="A2232"/>
    </row>
    <row r="2233" spans="1:1">
      <c r="A2233"/>
    </row>
    <row r="2234" spans="1:1">
      <c r="A2234"/>
    </row>
    <row r="2235" spans="1:1">
      <c r="A2235"/>
    </row>
    <row r="2236" spans="1:1">
      <c r="A2236"/>
    </row>
    <row r="2237" spans="1:1">
      <c r="A2237"/>
    </row>
    <row r="2238" spans="1:1">
      <c r="A2238"/>
    </row>
    <row r="2239" spans="1:1">
      <c r="A2239"/>
    </row>
    <row r="2240" spans="1:1">
      <c r="A2240"/>
    </row>
    <row r="2241" spans="1:1">
      <c r="A2241"/>
    </row>
    <row r="2242" spans="1:1">
      <c r="A2242"/>
    </row>
    <row r="2243" spans="1:1">
      <c r="A2243"/>
    </row>
    <row r="2244" spans="1:1">
      <c r="A2244"/>
    </row>
    <row r="2245" spans="1:1">
      <c r="A2245"/>
    </row>
    <row r="2246" spans="1:1">
      <c r="A2246"/>
    </row>
    <row r="2247" spans="1:1">
      <c r="A2247"/>
    </row>
    <row r="2248" spans="1:1">
      <c r="A2248"/>
    </row>
    <row r="2249" spans="1:1">
      <c r="A2249"/>
    </row>
    <row r="2250" spans="1:1">
      <c r="A2250"/>
    </row>
    <row r="2251" spans="1:1">
      <c r="A2251"/>
    </row>
    <row r="2252" spans="1:1">
      <c r="A2252"/>
    </row>
    <row r="2253" spans="1:1">
      <c r="A2253"/>
    </row>
    <row r="2254" spans="1:1">
      <c r="A2254"/>
    </row>
    <row r="2255" spans="1:1">
      <c r="A2255"/>
    </row>
    <row r="2256" spans="1:1">
      <c r="A2256"/>
    </row>
    <row r="2257" spans="1:1">
      <c r="A2257"/>
    </row>
    <row r="2258" spans="1:1">
      <c r="A2258"/>
    </row>
    <row r="2259" spans="1:1">
      <c r="A2259"/>
    </row>
    <row r="2260" spans="1:1">
      <c r="A2260"/>
    </row>
    <row r="2261" spans="1:1">
      <c r="A2261"/>
    </row>
    <row r="2262" spans="1:1">
      <c r="A2262"/>
    </row>
    <row r="2263" spans="1:1">
      <c r="A2263"/>
    </row>
    <row r="2264" spans="1:1">
      <c r="A2264"/>
    </row>
    <row r="2265" spans="1:1">
      <c r="A2265"/>
    </row>
    <row r="2266" spans="1:1">
      <c r="A2266"/>
    </row>
    <row r="2267" spans="1:1">
      <c r="A2267"/>
    </row>
    <row r="2268" spans="1:1">
      <c r="A2268"/>
    </row>
    <row r="2269" spans="1:1">
      <c r="A2269"/>
    </row>
    <row r="2270" spans="1:1">
      <c r="A2270"/>
    </row>
    <row r="2271" spans="1:1">
      <c r="A2271"/>
    </row>
    <row r="2272" spans="1:1">
      <c r="A2272"/>
    </row>
    <row r="2273" spans="1:1">
      <c r="A2273"/>
    </row>
    <row r="2274" spans="1:1">
      <c r="A2274"/>
    </row>
    <row r="2275" spans="1:1">
      <c r="A2275"/>
    </row>
    <row r="2276" spans="1:1">
      <c r="A2276"/>
    </row>
    <row r="2277" spans="1:1">
      <c r="A2277"/>
    </row>
    <row r="2278" spans="1:1">
      <c r="A2278"/>
    </row>
    <row r="2279" spans="1:1">
      <c r="A2279"/>
    </row>
    <row r="2280" spans="1:1">
      <c r="A2280"/>
    </row>
    <row r="2281" spans="1:1">
      <c r="A2281"/>
    </row>
    <row r="2282" spans="1:1">
      <c r="A2282"/>
    </row>
    <row r="2283" spans="1:1">
      <c r="A2283"/>
    </row>
    <row r="2284" spans="1:1">
      <c r="A2284"/>
    </row>
    <row r="2285" spans="1:1">
      <c r="A2285"/>
    </row>
    <row r="2286" spans="1:1">
      <c r="A2286"/>
    </row>
    <row r="2287" spans="1:1">
      <c r="A2287"/>
    </row>
    <row r="2288" spans="1:1">
      <c r="A2288"/>
    </row>
    <row r="2289" spans="1:1">
      <c r="A2289"/>
    </row>
    <row r="2290" spans="1:1">
      <c r="A2290"/>
    </row>
    <row r="2291" spans="1:1">
      <c r="A2291"/>
    </row>
    <row r="2292" spans="1:1">
      <c r="A2292"/>
    </row>
    <row r="2293" spans="1:1">
      <c r="A2293"/>
    </row>
    <row r="2294" spans="1:1">
      <c r="A2294"/>
    </row>
    <row r="2295" spans="1:1">
      <c r="A2295"/>
    </row>
    <row r="2296" spans="1:1">
      <c r="A2296"/>
    </row>
    <row r="2297" spans="1:1">
      <c r="A2297"/>
    </row>
    <row r="2298" spans="1:1">
      <c r="A2298"/>
    </row>
    <row r="2299" spans="1:1">
      <c r="A2299"/>
    </row>
    <row r="2300" spans="1:1">
      <c r="A2300"/>
    </row>
    <row r="2301" spans="1:1">
      <c r="A2301"/>
    </row>
    <row r="2302" spans="1:1">
      <c r="A2302"/>
    </row>
    <row r="2303" spans="1:1">
      <c r="A2303"/>
    </row>
    <row r="2304" spans="1:1">
      <c r="A2304"/>
    </row>
    <row r="2305" spans="1:1">
      <c r="A2305"/>
    </row>
    <row r="2306" spans="1:1">
      <c r="A2306"/>
    </row>
    <row r="2307" spans="1:1">
      <c r="A2307"/>
    </row>
    <row r="2308" spans="1:1">
      <c r="A2308"/>
    </row>
    <row r="2309" spans="1:1">
      <c r="A2309"/>
    </row>
    <row r="2310" spans="1:1">
      <c r="A2310"/>
    </row>
    <row r="2311" spans="1:1">
      <c r="A2311"/>
    </row>
    <row r="2312" spans="1:1">
      <c r="A2312"/>
    </row>
    <row r="2313" spans="1:1">
      <c r="A2313"/>
    </row>
    <row r="2314" spans="1:1">
      <c r="A2314"/>
    </row>
    <row r="2315" spans="1:1">
      <c r="A2315"/>
    </row>
    <row r="2316" spans="1:1">
      <c r="A2316"/>
    </row>
    <row r="2317" spans="1:1">
      <c r="A2317"/>
    </row>
    <row r="2318" spans="1:1">
      <c r="A2318"/>
    </row>
    <row r="2319" spans="1:1">
      <c r="A2319"/>
    </row>
    <row r="2320" spans="1:1">
      <c r="A2320"/>
    </row>
    <row r="2321" spans="1:1">
      <c r="A2321"/>
    </row>
    <row r="2322" spans="1:1">
      <c r="A2322"/>
    </row>
    <row r="2323" spans="1:1">
      <c r="A2323"/>
    </row>
    <row r="2324" spans="1:1">
      <c r="A2324"/>
    </row>
    <row r="2325" spans="1:1">
      <c r="A2325"/>
    </row>
    <row r="2326" spans="1:1">
      <c r="A2326"/>
    </row>
    <row r="2327" spans="1:1">
      <c r="A2327"/>
    </row>
    <row r="2328" spans="1:1">
      <c r="A2328"/>
    </row>
    <row r="2329" spans="1:1">
      <c r="A2329"/>
    </row>
    <row r="2330" spans="1:1">
      <c r="A2330"/>
    </row>
    <row r="2331" spans="1:1">
      <c r="A2331"/>
    </row>
    <row r="2332" spans="1:1">
      <c r="A2332"/>
    </row>
    <row r="2333" spans="1:1">
      <c r="A2333"/>
    </row>
    <row r="2334" spans="1:1">
      <c r="A2334"/>
    </row>
    <row r="2335" spans="1:1">
      <c r="A2335"/>
    </row>
    <row r="2336" spans="1:1">
      <c r="A2336"/>
    </row>
    <row r="2337" spans="1:1">
      <c r="A2337"/>
    </row>
    <row r="2338" spans="1:1">
      <c r="A2338"/>
    </row>
    <row r="2339" spans="1:1">
      <c r="A2339"/>
    </row>
    <row r="2340" spans="1:1">
      <c r="A2340"/>
    </row>
    <row r="2341" spans="1:1">
      <c r="A2341"/>
    </row>
    <row r="2342" spans="1:1">
      <c r="A2342"/>
    </row>
    <row r="2343" spans="1:1">
      <c r="A2343"/>
    </row>
    <row r="2344" spans="1:1">
      <c r="A2344"/>
    </row>
    <row r="2345" spans="1:1">
      <c r="A2345"/>
    </row>
    <row r="2346" spans="1:1">
      <c r="A2346"/>
    </row>
    <row r="2347" spans="1:1">
      <c r="A2347"/>
    </row>
    <row r="2348" spans="1:1">
      <c r="A2348"/>
    </row>
    <row r="2349" spans="1:1">
      <c r="A2349"/>
    </row>
    <row r="2350" spans="1:1">
      <c r="A2350"/>
    </row>
    <row r="2351" spans="1:1">
      <c r="A2351"/>
    </row>
    <row r="2352" spans="1:1">
      <c r="A2352"/>
    </row>
    <row r="2353" spans="1:1">
      <c r="A2353"/>
    </row>
    <row r="2354" spans="1:1">
      <c r="A2354"/>
    </row>
    <row r="2355" spans="1:1">
      <c r="A2355"/>
    </row>
    <row r="2356" spans="1:1">
      <c r="A2356"/>
    </row>
    <row r="2357" spans="1:1">
      <c r="A2357"/>
    </row>
    <row r="2358" spans="1:1">
      <c r="A2358"/>
    </row>
    <row r="2359" spans="1:1">
      <c r="A2359"/>
    </row>
    <row r="2360" spans="1:1">
      <c r="A2360"/>
    </row>
    <row r="2361" spans="1:1">
      <c r="A2361"/>
    </row>
    <row r="2362" spans="1:1">
      <c r="A2362"/>
    </row>
    <row r="2363" spans="1:1">
      <c r="A2363"/>
    </row>
    <row r="2364" spans="1:1">
      <c r="A2364"/>
    </row>
    <row r="2365" spans="1:1">
      <c r="A2365"/>
    </row>
    <row r="2366" spans="1:1">
      <c r="A2366"/>
    </row>
    <row r="2367" spans="1:1">
      <c r="A2367"/>
    </row>
    <row r="2368" spans="1:1">
      <c r="A2368"/>
    </row>
    <row r="2369" spans="1:1">
      <c r="A2369"/>
    </row>
    <row r="2370" spans="1:1">
      <c r="A2370"/>
    </row>
    <row r="2371" spans="1:1">
      <c r="A2371"/>
    </row>
    <row r="2372" spans="1:1">
      <c r="A2372"/>
    </row>
    <row r="2373" spans="1:1">
      <c r="A2373"/>
    </row>
    <row r="2374" spans="1:1">
      <c r="A2374"/>
    </row>
    <row r="2375" spans="1:1">
      <c r="A2375"/>
    </row>
    <row r="2376" spans="1:1">
      <c r="A2376"/>
    </row>
    <row r="2377" spans="1:1">
      <c r="A2377"/>
    </row>
    <row r="2378" spans="1:1">
      <c r="A2378"/>
    </row>
    <row r="2379" spans="1:1">
      <c r="A2379"/>
    </row>
    <row r="2380" spans="1:1">
      <c r="A2380"/>
    </row>
    <row r="2381" spans="1:1">
      <c r="A2381"/>
    </row>
    <row r="2382" spans="1:1">
      <c r="A2382"/>
    </row>
    <row r="2383" spans="1:1">
      <c r="A2383"/>
    </row>
    <row r="2384" spans="1:1">
      <c r="A2384"/>
    </row>
    <row r="2385" spans="1:1">
      <c r="A2385"/>
    </row>
    <row r="2386" spans="1:1">
      <c r="A2386"/>
    </row>
    <row r="2387" spans="1:1">
      <c r="A2387"/>
    </row>
    <row r="2388" spans="1:1">
      <c r="A2388"/>
    </row>
    <row r="2389" spans="1:1">
      <c r="A2389"/>
    </row>
    <row r="2390" spans="1:1">
      <c r="A2390"/>
    </row>
    <row r="2391" spans="1:1">
      <c r="A2391"/>
    </row>
    <row r="2392" spans="1:1">
      <c r="A2392"/>
    </row>
    <row r="2393" spans="1:1">
      <c r="A2393"/>
    </row>
    <row r="2394" spans="1:1">
      <c r="A2394"/>
    </row>
    <row r="2395" spans="1:1">
      <c r="A2395"/>
    </row>
    <row r="2396" spans="1:1">
      <c r="A2396"/>
    </row>
    <row r="2397" spans="1:1">
      <c r="A2397"/>
    </row>
    <row r="2398" spans="1:1">
      <c r="A2398"/>
    </row>
    <row r="2399" spans="1:1">
      <c r="A2399"/>
    </row>
    <row r="2400" spans="1:1">
      <c r="A2400"/>
    </row>
    <row r="2401" spans="1:1">
      <c r="A2401"/>
    </row>
    <row r="2402" spans="1:1">
      <c r="A2402"/>
    </row>
    <row r="2403" spans="1:1">
      <c r="A2403"/>
    </row>
    <row r="2404" spans="1:1">
      <c r="A2404"/>
    </row>
    <row r="2405" spans="1:1">
      <c r="A2405"/>
    </row>
    <row r="2406" spans="1:1">
      <c r="A2406"/>
    </row>
    <row r="2407" spans="1:1">
      <c r="A2407"/>
    </row>
    <row r="2408" spans="1:1">
      <c r="A2408"/>
    </row>
    <row r="2409" spans="1:1">
      <c r="A2409"/>
    </row>
    <row r="2410" spans="1:1">
      <c r="A2410"/>
    </row>
    <row r="2411" spans="1:1">
      <c r="A2411"/>
    </row>
    <row r="2412" spans="1:1">
      <c r="A2412"/>
    </row>
    <row r="2413" spans="1:1">
      <c r="A2413"/>
    </row>
    <row r="2414" spans="1:1">
      <c r="A2414"/>
    </row>
    <row r="2415" spans="1:1">
      <c r="A2415"/>
    </row>
    <row r="2416" spans="1:1">
      <c r="A2416"/>
    </row>
    <row r="2417" spans="1:1">
      <c r="A2417"/>
    </row>
    <row r="2418" spans="1:1">
      <c r="A2418"/>
    </row>
    <row r="2419" spans="1:1">
      <c r="A2419"/>
    </row>
    <row r="2420" spans="1:1">
      <c r="A2420"/>
    </row>
    <row r="2421" spans="1:1">
      <c r="A2421"/>
    </row>
    <row r="2422" spans="1:1">
      <c r="A2422"/>
    </row>
    <row r="2423" spans="1:1">
      <c r="A2423"/>
    </row>
    <row r="2424" spans="1:1">
      <c r="A2424"/>
    </row>
    <row r="2425" spans="1:1">
      <c r="A2425"/>
    </row>
    <row r="2426" spans="1:1">
      <c r="A2426"/>
    </row>
    <row r="2427" spans="1:1">
      <c r="A2427"/>
    </row>
    <row r="2428" spans="1:1">
      <c r="A2428"/>
    </row>
    <row r="2429" spans="1:1">
      <c r="A2429"/>
    </row>
    <row r="2430" spans="1:1">
      <c r="A2430"/>
    </row>
    <row r="2431" spans="1:1">
      <c r="A2431"/>
    </row>
    <row r="2432" spans="1:1">
      <c r="A2432"/>
    </row>
    <row r="2433" spans="1:1">
      <c r="A2433"/>
    </row>
    <row r="2434" spans="1:1">
      <c r="A2434"/>
    </row>
    <row r="2435" spans="1:1">
      <c r="A2435"/>
    </row>
    <row r="2436" spans="1:1">
      <c r="A2436"/>
    </row>
    <row r="2437" spans="1:1">
      <c r="A2437"/>
    </row>
    <row r="2438" spans="1:1">
      <c r="A2438"/>
    </row>
    <row r="2439" spans="1:1">
      <c r="A2439"/>
    </row>
    <row r="2440" spans="1:1">
      <c r="A2440"/>
    </row>
    <row r="2441" spans="1:1">
      <c r="A2441"/>
    </row>
    <row r="2442" spans="1:1">
      <c r="A2442"/>
    </row>
    <row r="2443" spans="1:1">
      <c r="A2443"/>
    </row>
    <row r="2444" spans="1:1">
      <c r="A2444"/>
    </row>
    <row r="2445" spans="1:1">
      <c r="A2445"/>
    </row>
    <row r="2446" spans="1:1">
      <c r="A2446"/>
    </row>
    <row r="2447" spans="1:1">
      <c r="A2447"/>
    </row>
    <row r="2448" spans="1:1">
      <c r="A2448"/>
    </row>
    <row r="2449" spans="1:1">
      <c r="A2449"/>
    </row>
    <row r="2450" spans="1:1">
      <c r="A2450"/>
    </row>
    <row r="2451" spans="1:1">
      <c r="A2451"/>
    </row>
    <row r="2452" spans="1:1">
      <c r="A2452"/>
    </row>
    <row r="2453" spans="1:1">
      <c r="A2453"/>
    </row>
    <row r="2454" spans="1:1">
      <c r="A2454"/>
    </row>
    <row r="2455" spans="1:1">
      <c r="A2455"/>
    </row>
    <row r="2456" spans="1:1">
      <c r="A2456"/>
    </row>
    <row r="2457" spans="1:1">
      <c r="A2457"/>
    </row>
    <row r="2458" spans="1:1">
      <c r="A2458"/>
    </row>
    <row r="2459" spans="1:1">
      <c r="A2459"/>
    </row>
    <row r="2460" spans="1:1">
      <c r="A2460"/>
    </row>
    <row r="2461" spans="1:1">
      <c r="A2461"/>
    </row>
    <row r="2462" spans="1:1">
      <c r="A2462"/>
    </row>
    <row r="2463" spans="1:1">
      <c r="A2463"/>
    </row>
    <row r="2464" spans="1:1">
      <c r="A2464"/>
    </row>
    <row r="2465" spans="1:1">
      <c r="A2465"/>
    </row>
    <row r="2466" spans="1:1">
      <c r="A2466"/>
    </row>
    <row r="2467" spans="1:1">
      <c r="A2467"/>
    </row>
    <row r="2468" spans="1:1">
      <c r="A2468"/>
    </row>
    <row r="2469" spans="1:1">
      <c r="A2469"/>
    </row>
    <row r="2470" spans="1:1">
      <c r="A2470"/>
    </row>
    <row r="2471" spans="1:1">
      <c r="A2471"/>
    </row>
    <row r="2472" spans="1:1">
      <c r="A2472"/>
    </row>
    <row r="2473" spans="1:1">
      <c r="A2473"/>
    </row>
    <row r="2474" spans="1:1">
      <c r="A2474"/>
    </row>
    <row r="2475" spans="1:1">
      <c r="A2475"/>
    </row>
    <row r="2476" spans="1:1">
      <c r="A2476"/>
    </row>
    <row r="2477" spans="1:1">
      <c r="A2477"/>
    </row>
    <row r="2478" spans="1:1">
      <c r="A2478"/>
    </row>
    <row r="2479" spans="1:1">
      <c r="A2479"/>
    </row>
    <row r="2480" spans="1:1">
      <c r="A2480"/>
    </row>
    <row r="2481" spans="1:1">
      <c r="A2481"/>
    </row>
    <row r="2482" spans="1:1">
      <c r="A2482"/>
    </row>
    <row r="2483" spans="1:1">
      <c r="A2483"/>
    </row>
    <row r="2484" spans="1:1">
      <c r="A2484"/>
    </row>
    <row r="2485" spans="1:1">
      <c r="A2485"/>
    </row>
    <row r="2486" spans="1:1">
      <c r="A2486"/>
    </row>
    <row r="2487" spans="1:1">
      <c r="A2487"/>
    </row>
    <row r="2488" spans="1:1">
      <c r="A2488"/>
    </row>
    <row r="2489" spans="1:1">
      <c r="A2489"/>
    </row>
    <row r="2490" spans="1:1">
      <c r="A2490"/>
    </row>
    <row r="2491" spans="1:1">
      <c r="A2491"/>
    </row>
    <row r="2492" spans="1:1">
      <c r="A2492"/>
    </row>
    <row r="2493" spans="1:1">
      <c r="A2493"/>
    </row>
    <row r="2494" spans="1:1">
      <c r="A2494"/>
    </row>
    <row r="2495" spans="1:1">
      <c r="A2495"/>
    </row>
    <row r="2496" spans="1:1">
      <c r="A2496"/>
    </row>
    <row r="2497" spans="1:1">
      <c r="A2497"/>
    </row>
    <row r="2498" spans="1:1">
      <c r="A2498"/>
    </row>
    <row r="2499" spans="1:1">
      <c r="A2499"/>
    </row>
    <row r="2500" spans="1:1">
      <c r="A2500"/>
    </row>
    <row r="2501" spans="1:1">
      <c r="A2501"/>
    </row>
    <row r="2502" spans="1:1">
      <c r="A2502"/>
    </row>
    <row r="2503" spans="1:1">
      <c r="A2503"/>
    </row>
    <row r="2504" spans="1:1">
      <c r="A2504"/>
    </row>
    <row r="2505" spans="1:1">
      <c r="A2505"/>
    </row>
    <row r="2506" spans="1:1">
      <c r="A2506"/>
    </row>
    <row r="2507" spans="1:1">
      <c r="A2507"/>
    </row>
    <row r="2508" spans="1:1">
      <c r="A2508"/>
    </row>
    <row r="2509" spans="1:1">
      <c r="A2509"/>
    </row>
    <row r="2510" spans="1:1">
      <c r="A2510"/>
    </row>
    <row r="2511" spans="1:1">
      <c r="A2511"/>
    </row>
    <row r="2512" spans="1:1">
      <c r="A2512"/>
    </row>
    <row r="2513" spans="1:1">
      <c r="A2513"/>
    </row>
    <row r="2514" spans="1:1">
      <c r="A2514"/>
    </row>
    <row r="2515" spans="1:1">
      <c r="A2515"/>
    </row>
    <row r="2516" spans="1:1">
      <c r="A2516"/>
    </row>
    <row r="2517" spans="1:1">
      <c r="A2517"/>
    </row>
    <row r="2518" spans="1:1">
      <c r="A2518"/>
    </row>
    <row r="2519" spans="1:1">
      <c r="A2519"/>
    </row>
    <row r="2520" spans="1:1">
      <c r="A2520"/>
    </row>
    <row r="2521" spans="1:1">
      <c r="A2521"/>
    </row>
    <row r="2522" spans="1:1">
      <c r="A2522"/>
    </row>
    <row r="2523" spans="1:1">
      <c r="A2523"/>
    </row>
    <row r="2524" spans="1:1">
      <c r="A2524"/>
    </row>
    <row r="2525" spans="1:1">
      <c r="A2525"/>
    </row>
    <row r="2526" spans="1:1">
      <c r="A2526"/>
    </row>
    <row r="2527" spans="1:1">
      <c r="A2527"/>
    </row>
    <row r="2528" spans="1:1">
      <c r="A2528"/>
    </row>
    <row r="2529" spans="1:1">
      <c r="A2529"/>
    </row>
    <row r="2530" spans="1:1">
      <c r="A2530"/>
    </row>
    <row r="2531" spans="1:1">
      <c r="A2531"/>
    </row>
    <row r="2532" spans="1:1">
      <c r="A2532"/>
    </row>
    <row r="2533" spans="1:1">
      <c r="A2533"/>
    </row>
    <row r="2534" spans="1:1">
      <c r="A2534"/>
    </row>
    <row r="2535" spans="1:1">
      <c r="A2535"/>
    </row>
    <row r="2536" spans="1:1">
      <c r="A2536"/>
    </row>
    <row r="2537" spans="1:1">
      <c r="A2537"/>
    </row>
    <row r="2538" spans="1:1">
      <c r="A2538"/>
    </row>
    <row r="2539" spans="1:1">
      <c r="A2539"/>
    </row>
    <row r="2540" spans="1:1">
      <c r="A2540"/>
    </row>
    <row r="2541" spans="1:1">
      <c r="A2541"/>
    </row>
    <row r="2542" spans="1:1">
      <c r="A2542"/>
    </row>
    <row r="2543" spans="1:1">
      <c r="A2543"/>
    </row>
    <row r="2544" spans="1:1">
      <c r="A2544"/>
    </row>
    <row r="2545" spans="1:1">
      <c r="A2545"/>
    </row>
    <row r="2546" spans="1:1">
      <c r="A2546"/>
    </row>
    <row r="2547" spans="1:1">
      <c r="A2547"/>
    </row>
    <row r="2548" spans="1:1">
      <c r="A2548"/>
    </row>
    <row r="2549" spans="1:1">
      <c r="A2549"/>
    </row>
    <row r="2550" spans="1:1">
      <c r="A2550"/>
    </row>
    <row r="2551" spans="1:1">
      <c r="A2551"/>
    </row>
    <row r="2552" spans="1:1">
      <c r="A2552"/>
    </row>
    <row r="2553" spans="1:1">
      <c r="A2553"/>
    </row>
    <row r="2554" spans="1:1">
      <c r="A2554"/>
    </row>
    <row r="2555" spans="1:1">
      <c r="A2555"/>
    </row>
    <row r="2556" spans="1:1">
      <c r="A2556"/>
    </row>
    <row r="2557" spans="1:1">
      <c r="A2557"/>
    </row>
    <row r="2558" spans="1:1">
      <c r="A2558"/>
    </row>
    <row r="2559" spans="1:1">
      <c r="A2559"/>
    </row>
    <row r="2560" spans="1:1">
      <c r="A2560"/>
    </row>
    <row r="2561" spans="1:1">
      <c r="A2561"/>
    </row>
    <row r="2562" spans="1:1">
      <c r="A2562"/>
    </row>
    <row r="2563" spans="1:1">
      <c r="A2563"/>
    </row>
    <row r="2564" spans="1:1">
      <c r="A2564"/>
    </row>
    <row r="2565" spans="1:1">
      <c r="A2565"/>
    </row>
    <row r="2566" spans="1:1">
      <c r="A2566"/>
    </row>
    <row r="2567" spans="1:1">
      <c r="A2567"/>
    </row>
    <row r="2568" spans="1:1">
      <c r="A2568"/>
    </row>
    <row r="2569" spans="1:1">
      <c r="A2569"/>
    </row>
    <row r="2570" spans="1:1">
      <c r="A2570"/>
    </row>
    <row r="2571" spans="1:1">
      <c r="A2571"/>
    </row>
    <row r="2572" spans="1:1">
      <c r="A2572"/>
    </row>
    <row r="2573" spans="1:1">
      <c r="A2573"/>
    </row>
    <row r="2574" spans="1:1">
      <c r="A2574"/>
    </row>
    <row r="2575" spans="1:1">
      <c r="A2575"/>
    </row>
    <row r="2576" spans="1:1">
      <c r="A2576"/>
    </row>
    <row r="2577" spans="1:1">
      <c r="A2577"/>
    </row>
    <row r="2578" spans="1:1">
      <c r="A2578"/>
    </row>
    <row r="2579" spans="1:1">
      <c r="A2579"/>
    </row>
    <row r="2580" spans="1:1">
      <c r="A2580"/>
    </row>
    <row r="2581" spans="1:1">
      <c r="A2581"/>
    </row>
    <row r="2582" spans="1:1">
      <c r="A2582"/>
    </row>
    <row r="2583" spans="1:1">
      <c r="A2583"/>
    </row>
    <row r="2584" spans="1:1">
      <c r="A2584"/>
    </row>
    <row r="2585" spans="1:1">
      <c r="A2585"/>
    </row>
    <row r="2586" spans="1:1">
      <c r="A2586"/>
    </row>
    <row r="2587" spans="1:1">
      <c r="A2587"/>
    </row>
    <row r="2588" spans="1:1">
      <c r="A2588"/>
    </row>
    <row r="2589" spans="1:1">
      <c r="A2589"/>
    </row>
    <row r="2590" spans="1:1">
      <c r="A2590"/>
    </row>
    <row r="2591" spans="1:1">
      <c r="A2591"/>
    </row>
    <row r="2592" spans="1:1">
      <c r="A2592"/>
    </row>
    <row r="2593" spans="1:1">
      <c r="A2593"/>
    </row>
    <row r="2594" spans="1:1">
      <c r="A2594"/>
    </row>
    <row r="2595" spans="1:1">
      <c r="A2595"/>
    </row>
    <row r="2596" spans="1:1">
      <c r="A2596"/>
    </row>
    <row r="2597" spans="1:1">
      <c r="A2597"/>
    </row>
    <row r="2598" spans="1:1">
      <c r="A2598"/>
    </row>
    <row r="2599" spans="1:1">
      <c r="A2599"/>
    </row>
    <row r="2600" spans="1:1">
      <c r="A2600"/>
    </row>
    <row r="2601" spans="1:1">
      <c r="A2601"/>
    </row>
    <row r="2602" spans="1:1">
      <c r="A2602"/>
    </row>
    <row r="2603" spans="1:1">
      <c r="A2603"/>
    </row>
    <row r="2604" spans="1:1">
      <c r="A2604"/>
    </row>
    <row r="2605" spans="1:1">
      <c r="A2605"/>
    </row>
    <row r="2606" spans="1:1">
      <c r="A2606"/>
    </row>
    <row r="2607" spans="1:1">
      <c r="A2607"/>
    </row>
    <row r="2608" spans="1:1">
      <c r="A2608"/>
    </row>
    <row r="2609" spans="1:1">
      <c r="A2609"/>
    </row>
    <row r="2610" spans="1:1">
      <c r="A2610"/>
    </row>
    <row r="2611" spans="1:1">
      <c r="A2611"/>
    </row>
    <row r="2612" spans="1:1">
      <c r="A2612"/>
    </row>
    <row r="2613" spans="1:1">
      <c r="A2613"/>
    </row>
    <row r="2614" spans="1:1">
      <c r="A2614"/>
    </row>
    <row r="2615" spans="1:1">
      <c r="A2615"/>
    </row>
    <row r="2616" spans="1:1">
      <c r="A2616"/>
    </row>
    <row r="2617" spans="1:1">
      <c r="A2617"/>
    </row>
    <row r="2618" spans="1:1">
      <c r="A2618"/>
    </row>
    <row r="2619" spans="1:1">
      <c r="A2619"/>
    </row>
    <row r="2620" spans="1:1">
      <c r="A2620"/>
    </row>
    <row r="2621" spans="1:1">
      <c r="A2621"/>
    </row>
    <row r="2622" spans="1:1">
      <c r="A2622"/>
    </row>
    <row r="2623" spans="1:1">
      <c r="A2623"/>
    </row>
    <row r="2624" spans="1:1">
      <c r="A2624"/>
    </row>
    <row r="2625" spans="1:1">
      <c r="A2625"/>
    </row>
    <row r="2626" spans="1:1">
      <c r="A2626"/>
    </row>
    <row r="2627" spans="1:1">
      <c r="A2627"/>
    </row>
    <row r="2628" spans="1:1">
      <c r="A2628"/>
    </row>
    <row r="2629" spans="1:1">
      <c r="A2629"/>
    </row>
    <row r="2630" spans="1:1">
      <c r="A2630"/>
    </row>
    <row r="2631" spans="1:1">
      <c r="A2631"/>
    </row>
    <row r="2632" spans="1:1">
      <c r="A2632"/>
    </row>
    <row r="2633" spans="1:1">
      <c r="A2633"/>
    </row>
    <row r="2634" spans="1:1">
      <c r="A2634"/>
    </row>
    <row r="2635" spans="1:1">
      <c r="A2635"/>
    </row>
    <row r="2636" spans="1:1">
      <c r="A2636"/>
    </row>
    <row r="2637" spans="1:1">
      <c r="A2637"/>
    </row>
    <row r="2638" spans="1:1">
      <c r="A2638"/>
    </row>
    <row r="2639" spans="1:1">
      <c r="A2639"/>
    </row>
    <row r="2640" spans="1:1">
      <c r="A2640"/>
    </row>
    <row r="2641" spans="1:1">
      <c r="A2641"/>
    </row>
    <row r="2642" spans="1:1">
      <c r="A2642"/>
    </row>
    <row r="2643" spans="1:1">
      <c r="A2643"/>
    </row>
    <row r="2644" spans="1:1">
      <c r="A2644"/>
    </row>
    <row r="2645" spans="1:1">
      <c r="A2645"/>
    </row>
    <row r="2646" spans="1:1">
      <c r="A2646"/>
    </row>
    <row r="2647" spans="1:1">
      <c r="A2647"/>
    </row>
    <row r="2648" spans="1:1">
      <c r="A2648"/>
    </row>
    <row r="2649" spans="1:1">
      <c r="A2649"/>
    </row>
    <row r="2650" spans="1:1">
      <c r="A2650"/>
    </row>
    <row r="2651" spans="1:1">
      <c r="A2651"/>
    </row>
    <row r="2652" spans="1:1">
      <c r="A2652"/>
    </row>
    <row r="2653" spans="1:1">
      <c r="A2653"/>
    </row>
    <row r="2654" spans="1:1">
      <c r="A2654"/>
    </row>
    <row r="2655" spans="1:1">
      <c r="A2655"/>
    </row>
    <row r="2656" spans="1:1">
      <c r="A2656"/>
    </row>
    <row r="2657" spans="1:1">
      <c r="A2657"/>
    </row>
    <row r="2658" spans="1:1">
      <c r="A2658"/>
    </row>
    <row r="2659" spans="1:1">
      <c r="A2659"/>
    </row>
    <row r="2660" spans="1:1">
      <c r="A2660"/>
    </row>
    <row r="2661" spans="1:1">
      <c r="A2661"/>
    </row>
    <row r="2662" spans="1:1">
      <c r="A2662"/>
    </row>
    <row r="2663" spans="1:1">
      <c r="A2663"/>
    </row>
    <row r="2664" spans="1:1">
      <c r="A2664"/>
    </row>
    <row r="2665" spans="1:1">
      <c r="A2665"/>
    </row>
    <row r="2666" spans="1:1">
      <c r="A2666"/>
    </row>
    <row r="2667" spans="1:1">
      <c r="A2667"/>
    </row>
    <row r="2668" spans="1:1">
      <c r="A2668"/>
    </row>
    <row r="2669" spans="1:1">
      <c r="A2669"/>
    </row>
    <row r="2670" spans="1:1">
      <c r="A2670"/>
    </row>
    <row r="2671" spans="1:1">
      <c r="A2671"/>
    </row>
    <row r="2672" spans="1:1">
      <c r="A2672"/>
    </row>
    <row r="2673" spans="1:1">
      <c r="A2673"/>
    </row>
    <row r="2674" spans="1:1">
      <c r="A2674"/>
    </row>
    <row r="2675" spans="1:1">
      <c r="A2675"/>
    </row>
    <row r="2676" spans="1:1">
      <c r="A2676"/>
    </row>
    <row r="2677" spans="1:1">
      <c r="A2677"/>
    </row>
    <row r="2678" spans="1:1">
      <c r="A2678"/>
    </row>
    <row r="2679" spans="1:1">
      <c r="A2679"/>
    </row>
    <row r="2680" spans="1:1">
      <c r="A2680"/>
    </row>
    <row r="2681" spans="1:1">
      <c r="A2681"/>
    </row>
    <row r="2682" spans="1:1">
      <c r="A2682"/>
    </row>
    <row r="2683" spans="1:1">
      <c r="A2683"/>
    </row>
    <row r="2684" spans="1:1">
      <c r="A2684"/>
    </row>
    <row r="2685" spans="1:1">
      <c r="A2685"/>
    </row>
    <row r="2686" spans="1:1">
      <c r="A2686"/>
    </row>
    <row r="2687" spans="1:1">
      <c r="A2687"/>
    </row>
    <row r="2688" spans="1:1">
      <c r="A2688"/>
    </row>
    <row r="2689" spans="1:1">
      <c r="A2689"/>
    </row>
    <row r="2690" spans="1:1">
      <c r="A2690"/>
    </row>
    <row r="2691" spans="1:1">
      <c r="A2691"/>
    </row>
    <row r="2692" spans="1:1">
      <c r="A2692"/>
    </row>
    <row r="2693" spans="1:1">
      <c r="A2693"/>
    </row>
    <row r="2694" spans="1:1">
      <c r="A2694"/>
    </row>
    <row r="2695" spans="1:1">
      <c r="A2695"/>
    </row>
    <row r="2696" spans="1:1">
      <c r="A2696"/>
    </row>
    <row r="2697" spans="1:1">
      <c r="A2697"/>
    </row>
    <row r="2698" spans="1:1">
      <c r="A2698"/>
    </row>
    <row r="2699" spans="1:1">
      <c r="A2699"/>
    </row>
    <row r="2700" spans="1:1">
      <c r="A2700"/>
    </row>
    <row r="2701" spans="1:1">
      <c r="A2701"/>
    </row>
    <row r="2702" spans="1:1">
      <c r="A2702"/>
    </row>
    <row r="2703" spans="1:1">
      <c r="A2703"/>
    </row>
    <row r="2704" spans="1:1">
      <c r="A2704"/>
    </row>
    <row r="2705" spans="1:1">
      <c r="A2705"/>
    </row>
    <row r="2706" spans="1:1">
      <c r="A2706"/>
    </row>
    <row r="2707" spans="1:1">
      <c r="A2707"/>
    </row>
    <row r="2708" spans="1:1">
      <c r="A2708"/>
    </row>
    <row r="2709" spans="1:1">
      <c r="A2709"/>
    </row>
    <row r="2710" spans="1:1">
      <c r="A2710"/>
    </row>
    <row r="2711" spans="1:1">
      <c r="A2711"/>
    </row>
    <row r="2712" spans="1:1">
      <c r="A2712"/>
    </row>
    <row r="2713" spans="1:1">
      <c r="A2713"/>
    </row>
    <row r="2714" spans="1:1">
      <c r="A2714"/>
    </row>
    <row r="2715" spans="1:1">
      <c r="A2715"/>
    </row>
    <row r="2716" spans="1:1">
      <c r="A2716"/>
    </row>
    <row r="2717" spans="1:1">
      <c r="A2717"/>
    </row>
    <row r="2718" spans="1:1">
      <c r="A2718"/>
    </row>
    <row r="2719" spans="1:1">
      <c r="A2719"/>
    </row>
    <row r="2720" spans="1:1">
      <c r="A2720"/>
    </row>
    <row r="2721" spans="1:1">
      <c r="A2721"/>
    </row>
    <row r="2722" spans="1:1">
      <c r="A2722"/>
    </row>
    <row r="2723" spans="1:1">
      <c r="A2723"/>
    </row>
    <row r="2724" spans="1:1">
      <c r="A2724"/>
    </row>
    <row r="2725" spans="1:1">
      <c r="A2725"/>
    </row>
    <row r="2726" spans="1:1">
      <c r="A2726"/>
    </row>
    <row r="2727" spans="1:1">
      <c r="A2727"/>
    </row>
    <row r="2728" spans="1:1">
      <c r="A2728"/>
    </row>
    <row r="2729" spans="1:1">
      <c r="A2729"/>
    </row>
    <row r="2730" spans="1:1">
      <c r="A2730"/>
    </row>
    <row r="2731" spans="1:1">
      <c r="A2731"/>
    </row>
    <row r="2732" spans="1:1">
      <c r="A2732"/>
    </row>
    <row r="2733" spans="1:1">
      <c r="A2733"/>
    </row>
    <row r="2734" spans="1:1">
      <c r="A2734"/>
    </row>
    <row r="2735" spans="1:1">
      <c r="A2735"/>
    </row>
    <row r="2736" spans="1:1">
      <c r="A2736"/>
    </row>
    <row r="2737" spans="1:1">
      <c r="A2737"/>
    </row>
    <row r="2738" spans="1:1">
      <c r="A2738"/>
    </row>
    <row r="2739" spans="1:1">
      <c r="A2739"/>
    </row>
    <row r="2740" spans="1:1">
      <c r="A2740"/>
    </row>
    <row r="2741" spans="1:1">
      <c r="A2741"/>
    </row>
    <row r="2742" spans="1:1">
      <c r="A2742"/>
    </row>
    <row r="2743" spans="1:1">
      <c r="A2743"/>
    </row>
    <row r="2744" spans="1:1">
      <c r="A2744"/>
    </row>
    <row r="2745" spans="1:1">
      <c r="A2745"/>
    </row>
    <row r="2746" spans="1:1">
      <c r="A2746"/>
    </row>
    <row r="2747" spans="1:1">
      <c r="A2747"/>
    </row>
    <row r="2748" spans="1:1">
      <c r="A2748"/>
    </row>
    <row r="2749" spans="1:1">
      <c r="A2749"/>
    </row>
    <row r="2750" spans="1:1">
      <c r="A2750"/>
    </row>
    <row r="2751" spans="1:1">
      <c r="A2751"/>
    </row>
    <row r="2752" spans="1:1">
      <c r="A2752"/>
    </row>
    <row r="2753" spans="1:1">
      <c r="A2753"/>
    </row>
    <row r="2754" spans="1:1">
      <c r="A2754"/>
    </row>
    <row r="2755" spans="1:1">
      <c r="A2755"/>
    </row>
    <row r="2756" spans="1:1">
      <c r="A2756"/>
    </row>
    <row r="2757" spans="1:1">
      <c r="A2757"/>
    </row>
    <row r="2758" spans="1:1">
      <c r="A2758"/>
    </row>
    <row r="2759" spans="1:1">
      <c r="A2759"/>
    </row>
    <row r="2760" spans="1:1">
      <c r="A2760"/>
    </row>
    <row r="2761" spans="1:1">
      <c r="A2761"/>
    </row>
    <row r="2762" spans="1:1">
      <c r="A2762"/>
    </row>
    <row r="2763" spans="1:1">
      <c r="A2763"/>
    </row>
    <row r="2764" spans="1:1">
      <c r="A2764"/>
    </row>
    <row r="2765" spans="1:1">
      <c r="A2765"/>
    </row>
    <row r="2766" spans="1:1">
      <c r="A2766"/>
    </row>
    <row r="2767" spans="1:1">
      <c r="A2767"/>
    </row>
    <row r="2768" spans="1:1">
      <c r="A2768"/>
    </row>
    <row r="2769" spans="1:1">
      <c r="A2769"/>
    </row>
    <row r="2770" spans="1:1">
      <c r="A2770"/>
    </row>
    <row r="2771" spans="1:1">
      <c r="A2771"/>
    </row>
    <row r="2772" spans="1:1">
      <c r="A2772"/>
    </row>
    <row r="2773" spans="1:1">
      <c r="A2773"/>
    </row>
    <row r="2774" spans="1:1">
      <c r="A2774"/>
    </row>
    <row r="2775" spans="1:1">
      <c r="A2775"/>
    </row>
    <row r="2776" spans="1:1">
      <c r="A2776"/>
    </row>
    <row r="2777" spans="1:1">
      <c r="A2777"/>
    </row>
    <row r="2778" spans="1:1">
      <c r="A2778"/>
    </row>
    <row r="2779" spans="1:1">
      <c r="A2779"/>
    </row>
    <row r="2780" spans="1:1">
      <c r="A2780"/>
    </row>
    <row r="2781" spans="1:1">
      <c r="A2781"/>
    </row>
    <row r="2782" spans="1:1">
      <c r="A2782"/>
    </row>
    <row r="2783" spans="1:1">
      <c r="A2783"/>
    </row>
    <row r="2784" spans="1:1">
      <c r="A2784"/>
    </row>
    <row r="2785" spans="1:1">
      <c r="A2785"/>
    </row>
    <row r="2786" spans="1:1">
      <c r="A2786"/>
    </row>
    <row r="2787" spans="1:1">
      <c r="A2787"/>
    </row>
    <row r="2788" spans="1:1">
      <c r="A2788"/>
    </row>
    <row r="2789" spans="1:1">
      <c r="A2789"/>
    </row>
    <row r="2790" spans="1:1">
      <c r="A2790"/>
    </row>
    <row r="2791" spans="1:1">
      <c r="A2791"/>
    </row>
    <row r="2792" spans="1:1">
      <c r="A2792"/>
    </row>
    <row r="2793" spans="1:1">
      <c r="A2793"/>
    </row>
    <row r="2794" spans="1:1">
      <c r="A2794"/>
    </row>
    <row r="2795" spans="1:1">
      <c r="A2795"/>
    </row>
    <row r="2796" spans="1:1">
      <c r="A2796"/>
    </row>
    <row r="2797" spans="1:1">
      <c r="A2797"/>
    </row>
    <row r="2798" spans="1:1">
      <c r="A2798"/>
    </row>
    <row r="2799" spans="1:1">
      <c r="A2799"/>
    </row>
    <row r="2800" spans="1:1">
      <c r="A2800"/>
    </row>
    <row r="2801" spans="1:1">
      <c r="A2801"/>
    </row>
    <row r="2802" spans="1:1">
      <c r="A2802"/>
    </row>
    <row r="2803" spans="1:1">
      <c r="A2803"/>
    </row>
    <row r="2804" spans="1:1">
      <c r="A2804"/>
    </row>
    <row r="2805" spans="1:1">
      <c r="A2805"/>
    </row>
    <row r="2806" spans="1:1">
      <c r="A2806"/>
    </row>
    <row r="2807" spans="1:1">
      <c r="A2807"/>
    </row>
    <row r="2808" spans="1:1">
      <c r="A2808"/>
    </row>
    <row r="2809" spans="1:1">
      <c r="A2809"/>
    </row>
    <row r="2810" spans="1:1">
      <c r="A2810"/>
    </row>
    <row r="2811" spans="1:1">
      <c r="A2811"/>
    </row>
    <row r="2812" spans="1:1">
      <c r="A2812"/>
    </row>
    <row r="2813" spans="1:1">
      <c r="A2813"/>
    </row>
    <row r="2814" spans="1:1">
      <c r="A2814"/>
    </row>
    <row r="2815" spans="1:1">
      <c r="A2815"/>
    </row>
    <row r="2816" spans="1:1">
      <c r="A2816"/>
    </row>
    <row r="2817" spans="1:1">
      <c r="A2817"/>
    </row>
    <row r="2818" spans="1:1">
      <c r="A2818"/>
    </row>
    <row r="2819" spans="1:1">
      <c r="A2819"/>
    </row>
    <row r="2820" spans="1:1">
      <c r="A2820"/>
    </row>
    <row r="2821" spans="1:1">
      <c r="A2821"/>
    </row>
    <row r="2822" spans="1:1">
      <c r="A2822"/>
    </row>
    <row r="2823" spans="1:1">
      <c r="A2823"/>
    </row>
    <row r="2824" spans="1:1">
      <c r="A2824"/>
    </row>
    <row r="2825" spans="1:1">
      <c r="A2825"/>
    </row>
    <row r="2826" spans="1:1">
      <c r="A2826"/>
    </row>
    <row r="2827" spans="1:1">
      <c r="A2827"/>
    </row>
    <row r="2828" spans="1:1">
      <c r="A2828"/>
    </row>
    <row r="2829" spans="1:1">
      <c r="A2829"/>
    </row>
    <row r="2830" spans="1:1">
      <c r="A2830"/>
    </row>
    <row r="2831" spans="1:1">
      <c r="A2831"/>
    </row>
    <row r="2832" spans="1:1">
      <c r="A2832"/>
    </row>
    <row r="2833" spans="1:1">
      <c r="A2833"/>
    </row>
    <row r="2834" spans="1:1">
      <c r="A2834"/>
    </row>
    <row r="2835" spans="1:1">
      <c r="A2835"/>
    </row>
    <row r="2836" spans="1:1">
      <c r="A2836"/>
    </row>
    <row r="2837" spans="1:1">
      <c r="A2837"/>
    </row>
    <row r="2838" spans="1:1">
      <c r="A2838"/>
    </row>
    <row r="2839" spans="1:1">
      <c r="A2839"/>
    </row>
    <row r="2840" spans="1:1">
      <c r="A2840"/>
    </row>
    <row r="2841" spans="1:1">
      <c r="A2841"/>
    </row>
    <row r="2842" spans="1:1">
      <c r="A2842"/>
    </row>
    <row r="2843" spans="1:1">
      <c r="A2843"/>
    </row>
    <row r="2844" spans="1:1">
      <c r="A2844"/>
    </row>
    <row r="2845" spans="1:1">
      <c r="A2845"/>
    </row>
    <row r="2846" spans="1:1">
      <c r="A2846"/>
    </row>
    <row r="2847" spans="1:1">
      <c r="A2847"/>
    </row>
    <row r="2848" spans="1:1">
      <c r="A2848"/>
    </row>
    <row r="2849" spans="1:1">
      <c r="A2849"/>
    </row>
    <row r="2850" spans="1:1">
      <c r="A2850"/>
    </row>
    <row r="2851" spans="1:1">
      <c r="A2851"/>
    </row>
    <row r="2852" spans="1:1">
      <c r="A2852"/>
    </row>
    <row r="2853" spans="1:1">
      <c r="A2853"/>
    </row>
    <row r="2854" spans="1:1">
      <c r="A2854"/>
    </row>
    <row r="2855" spans="1:1">
      <c r="A2855"/>
    </row>
    <row r="2856" spans="1:1">
      <c r="A2856"/>
    </row>
    <row r="2857" spans="1:1">
      <c r="A2857"/>
    </row>
    <row r="2858" spans="1:1">
      <c r="A2858"/>
    </row>
    <row r="2859" spans="1:1">
      <c r="A2859"/>
    </row>
    <row r="2860" spans="1:1">
      <c r="A2860"/>
    </row>
    <row r="2861" spans="1:1">
      <c r="A2861"/>
    </row>
    <row r="2862" spans="1:1">
      <c r="A2862"/>
    </row>
    <row r="2863" spans="1:1">
      <c r="A2863"/>
    </row>
    <row r="2864" spans="1:1">
      <c r="A2864"/>
    </row>
    <row r="2865" spans="1:1">
      <c r="A2865"/>
    </row>
    <row r="2866" spans="1:1">
      <c r="A2866"/>
    </row>
    <row r="2867" spans="1:1">
      <c r="A2867"/>
    </row>
    <row r="2868" spans="1:1">
      <c r="A2868"/>
    </row>
    <row r="2869" spans="1:1">
      <c r="A2869"/>
    </row>
    <row r="2870" spans="1:1">
      <c r="A2870"/>
    </row>
    <row r="2871" spans="1:1">
      <c r="A2871"/>
    </row>
    <row r="2872" spans="1:1">
      <c r="A2872"/>
    </row>
    <row r="2873" spans="1:1">
      <c r="A2873"/>
    </row>
    <row r="2874" spans="1:1">
      <c r="A2874"/>
    </row>
    <row r="2875" spans="1:1">
      <c r="A2875"/>
    </row>
    <row r="2876" spans="1:1">
      <c r="A2876"/>
    </row>
    <row r="2877" spans="1:1">
      <c r="A2877"/>
    </row>
    <row r="2878" spans="1:1">
      <c r="A2878"/>
    </row>
    <row r="2879" spans="1:1">
      <c r="A2879"/>
    </row>
    <row r="2880" spans="1:1">
      <c r="A2880"/>
    </row>
    <row r="2881" spans="1:1">
      <c r="A2881"/>
    </row>
    <row r="2882" spans="1:1">
      <c r="A2882"/>
    </row>
    <row r="2883" spans="1:1">
      <c r="A2883"/>
    </row>
    <row r="2884" spans="1:1">
      <c r="A2884"/>
    </row>
    <row r="2885" spans="1:1">
      <c r="A2885"/>
    </row>
    <row r="2886" spans="1:1">
      <c r="A2886"/>
    </row>
    <row r="2887" spans="1:1">
      <c r="A2887"/>
    </row>
    <row r="2888" spans="1:1">
      <c r="A2888"/>
    </row>
    <row r="2889" spans="1:1">
      <c r="A2889"/>
    </row>
    <row r="2890" spans="1:1">
      <c r="A2890"/>
    </row>
    <row r="2891" spans="1:1">
      <c r="A2891"/>
    </row>
    <row r="2892" spans="1:1">
      <c r="A2892"/>
    </row>
    <row r="2893" spans="1:1">
      <c r="A2893"/>
    </row>
    <row r="2894" spans="1:1">
      <c r="A2894"/>
    </row>
    <row r="2895" spans="1:1">
      <c r="A2895"/>
    </row>
    <row r="2896" spans="1:1">
      <c r="A2896"/>
    </row>
    <row r="2897" spans="1:1">
      <c r="A2897"/>
    </row>
    <row r="2898" spans="1:1">
      <c r="A2898"/>
    </row>
    <row r="2899" spans="1:1">
      <c r="A2899"/>
    </row>
    <row r="2900" spans="1:1">
      <c r="A2900"/>
    </row>
    <row r="2901" spans="1:1">
      <c r="A2901"/>
    </row>
    <row r="2902" spans="1:1">
      <c r="A2902"/>
    </row>
    <row r="2903" spans="1:1">
      <c r="A2903"/>
    </row>
    <row r="2904" spans="1:1">
      <c r="A2904"/>
    </row>
    <row r="2905" spans="1:1">
      <c r="A2905"/>
    </row>
    <row r="2906" spans="1:1">
      <c r="A2906"/>
    </row>
    <row r="2907" spans="1:1">
      <c r="A2907"/>
    </row>
    <row r="2908" spans="1:1">
      <c r="A2908"/>
    </row>
    <row r="2909" spans="1:1">
      <c r="A2909"/>
    </row>
    <row r="2910" spans="1:1">
      <c r="A2910"/>
    </row>
    <row r="2911" spans="1:1">
      <c r="A2911"/>
    </row>
    <row r="2912" spans="1:1">
      <c r="A2912"/>
    </row>
    <row r="2913" spans="1:1">
      <c r="A2913"/>
    </row>
    <row r="2914" spans="1:1">
      <c r="A2914"/>
    </row>
    <row r="2915" spans="1:1">
      <c r="A2915"/>
    </row>
    <row r="2916" spans="1:1">
      <c r="A2916"/>
    </row>
    <row r="2917" spans="1:1">
      <c r="A2917"/>
    </row>
    <row r="2918" spans="1:1">
      <c r="A2918"/>
    </row>
    <row r="2919" spans="1:1">
      <c r="A2919"/>
    </row>
    <row r="2920" spans="1:1">
      <c r="A2920"/>
    </row>
    <row r="2921" spans="1:1">
      <c r="A2921"/>
    </row>
    <row r="2922" spans="1:1">
      <c r="A2922"/>
    </row>
    <row r="2923" spans="1:1">
      <c r="A2923"/>
    </row>
    <row r="2924" spans="1:1">
      <c r="A2924"/>
    </row>
    <row r="2925" spans="1:1">
      <c r="A2925"/>
    </row>
    <row r="2926" spans="1:1">
      <c r="A2926"/>
    </row>
    <row r="2927" spans="1:1">
      <c r="A2927"/>
    </row>
    <row r="2928" spans="1:1">
      <c r="A2928"/>
    </row>
    <row r="2929" spans="1:1">
      <c r="A2929"/>
    </row>
    <row r="2930" spans="1:1">
      <c r="A2930"/>
    </row>
    <row r="2931" spans="1:1">
      <c r="A2931"/>
    </row>
    <row r="2932" spans="1:1">
      <c r="A2932"/>
    </row>
    <row r="2933" spans="1:1">
      <c r="A2933"/>
    </row>
    <row r="2934" spans="1:1">
      <c r="A2934"/>
    </row>
    <row r="2935" spans="1:1">
      <c r="A2935"/>
    </row>
    <row r="2936" spans="1:1">
      <c r="A2936"/>
    </row>
    <row r="2937" spans="1:1">
      <c r="A2937"/>
    </row>
    <row r="2938" spans="1:1">
      <c r="A2938"/>
    </row>
    <row r="2939" spans="1:1">
      <c r="A2939"/>
    </row>
    <row r="2940" spans="1:1">
      <c r="A2940"/>
    </row>
    <row r="2941" spans="1:1">
      <c r="A2941"/>
    </row>
    <row r="2942" spans="1:1">
      <c r="A2942"/>
    </row>
    <row r="2943" spans="1:1">
      <c r="A2943"/>
    </row>
    <row r="2944" spans="1:1">
      <c r="A2944"/>
    </row>
    <row r="2945" spans="1:1">
      <c r="A2945"/>
    </row>
    <row r="2946" spans="1:1">
      <c r="A2946"/>
    </row>
    <row r="2947" spans="1:1">
      <c r="A2947"/>
    </row>
    <row r="2948" spans="1:1">
      <c r="A2948"/>
    </row>
    <row r="2949" spans="1:1">
      <c r="A2949"/>
    </row>
    <row r="2950" spans="1:1">
      <c r="A2950"/>
    </row>
    <row r="2951" spans="1:1">
      <c r="A2951"/>
    </row>
    <row r="2952" spans="1:1">
      <c r="A2952"/>
    </row>
    <row r="2953" spans="1:1">
      <c r="A2953"/>
    </row>
    <row r="2954" spans="1:1">
      <c r="A2954"/>
    </row>
    <row r="2955" spans="1:1">
      <c r="A2955"/>
    </row>
    <row r="2956" spans="1:1">
      <c r="A2956"/>
    </row>
    <row r="2957" spans="1:1">
      <c r="A2957"/>
    </row>
    <row r="2958" spans="1:1">
      <c r="A2958"/>
    </row>
    <row r="2959" spans="1:1">
      <c r="A2959"/>
    </row>
    <row r="2960" spans="1:1">
      <c r="A2960"/>
    </row>
  </sheetData>
  <sortState ref="H2:N15">
    <sortCondition ref="H2:H15"/>
  </sortState>
  <mergeCells count="1">
    <mergeCell ref="H1:P1"/>
  </mergeCells>
  <pageMargins left="0.75" right="0.75" top="1" bottom="1" header="0.5" footer="0.5"/>
  <pageSetup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MontereyBayTopoEM300_Profile.rt</vt:lpstr>
      <vt:lpstr>Channel_xs_widths</vt:lpstr>
      <vt:lpstr>ChannelWidthAnalysis</vt:lpstr>
    </vt:vector>
  </TitlesOfParts>
  <Company>MBARI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 Lundsten</dc:creator>
  <cp:lastModifiedBy>Eve Lundsten</cp:lastModifiedBy>
  <dcterms:created xsi:type="dcterms:W3CDTF">2016-06-17T19:28:41Z</dcterms:created>
  <dcterms:modified xsi:type="dcterms:W3CDTF">2016-12-15T20:07:57Z</dcterms:modified>
</cp:coreProperties>
</file>